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nížiny a pohoří" sheetId="1" r:id="rId1"/>
    <sheet name="nejvyšší hory" sheetId="2" r:id="rId2"/>
    <sheet name="nadmořská výška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<sst xmlns="http://schemas.openxmlformats.org/spreadsheetml/2006/main" count="78" uniqueCount="40">
  <si>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Nejvyšší hora Krkonoš je</t>
  </si>
  <si>
    <t>Nejvyšší hora Krušných hor je</t>
  </si>
  <si>
    <t>Nejvyšší hora Jeseníků je</t>
  </si>
  <si>
    <t>Nejvyšší hora Českomoravské vrchoviny je</t>
  </si>
  <si>
    <t>Nejvyšší hora Českého lesa je</t>
  </si>
  <si>
    <t>Nejvyšší hora české strany Šumavy je</t>
  </si>
  <si>
    <t>Nejvyšší hora Jizerských hor je</t>
  </si>
  <si>
    <t>Nejvyšší hora Českého středohoří je</t>
  </si>
  <si>
    <t>Nejvyšší hora Orlických hor je</t>
  </si>
  <si>
    <t>Nejvyšší hora Moravskoslezských Beskyd je</t>
  </si>
  <si>
    <t>Nejvyšší hora v pohoří Brdy je</t>
  </si>
  <si>
    <t>Nejrozsáhlejší česká nížina se jmenuje</t>
  </si>
  <si>
    <t>Nížinu při horním toku řeky Moravy nazýváme</t>
  </si>
  <si>
    <t>Při dolním toku řeky Moravy najdeme nížinu</t>
  </si>
  <si>
    <t>Řeka Labe protéká na dolním toku pohořím</t>
  </si>
  <si>
    <t>Nejvyšší české pohoří se jmenuje</t>
  </si>
  <si>
    <t>Na horu Plechý můžeš vystoupit v pohoří</t>
  </si>
  <si>
    <t>Lysá hora se nachází v pohoří</t>
  </si>
  <si>
    <t>Horu Luž můžeme navštívit v pohoří</t>
  </si>
  <si>
    <t>Nížinu u dolních toků Dyje a Svratky nazýváme</t>
  </si>
  <si>
    <t>Hora Klínovec se nachází v pohoří</t>
  </si>
  <si>
    <t>Horu Javořice můžeš navštívit v pohoří</t>
  </si>
  <si>
    <t>.</t>
  </si>
  <si>
    <t>Hora s nadmořskou výškou 1602 metrů:</t>
  </si>
  <si>
    <t>Hora s nadmořskou výškou 1378 metrů:</t>
  </si>
  <si>
    <t>Hora s nadmořskou výškou 1115 metrů:</t>
  </si>
  <si>
    <t>Hora s nadmořskou výškou 1491 metrů:</t>
  </si>
  <si>
    <t>Hora s nadmořskou výškou 1323 metrů:</t>
  </si>
  <si>
    <t>Hora s nadmořskou výškou 1042 metrů:</t>
  </si>
  <si>
    <t>Hora s nadmořskou výškou 793 metrů:</t>
  </si>
  <si>
    <t>Hora s nadmořskou výškou 865 metrů:</t>
  </si>
  <si>
    <t>Hora s nadmořskou výškou 1244 metrů:</t>
  </si>
  <si>
    <t>Hora s nadmořskou výškou 1124 metrů:</t>
  </si>
  <si>
    <t>Hora s nadmořskou výškou 1423 metrů:</t>
  </si>
  <si>
    <t>Dostupné z Metodického portálu www.rvp.cz, ISSN: 1802-4785, financovaného z ESF a státního
rozpočtu ČR. Provozováno Výzkumným ústavem pedagogickým v Praze.</t>
  </si>
  <si>
    <t>Vyhledávej v mapě České republiky a postupně doplňuj předložené věty.</t>
  </si>
  <si>
    <t>České středohoří, Českomoravská vrchovina, Dolnomoravský úval, Dyjskosvratecký úval, Hornomoravský úval, Krkonoše, Krušné hory, Lužické hory, Moravskoslezské Beskydy, Polabská nížina, Šumava</t>
  </si>
  <si>
    <t>Nápověda</t>
  </si>
  <si>
    <t>Čerchov, Javořice, Klínovec, Lysá hora, Milešovka, Plechý, Praděd, Smrk, Sněžka, Tok, Velká Deštná</t>
  </si>
  <si>
    <t>Čerchov, Klínovec, Králický Sněžník, Luž, Lysá hora, Plechý, Praděd, Smrk, Sněžka, Tok, Velká Deštná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</si>
</sst>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Trebuchet MS"/>
      <family val="2"/>
    </font>
    <font>
      <sz val="12"/>
      <name val="Trebuchet MS"/>
      <family val="2"/>
    </font>
    <font>
      <sz val="13"/>
      <name val="Trebuchet MS"/>
      <family val="2"/>
    </font>
    <font>
      <sz val="13"/>
      <name val="Arial"/>
      <family val="0"/>
    </font>
    <font>
      <sz val="13"/>
      <color indexed="16"/>
      <name val="Trebuchet MS"/>
      <family val="2"/>
    </font>
    <font>
      <sz val="10"/>
      <color indexed="16"/>
      <name val="Arial"/>
      <family val="0"/>
    </font>
    <font>
      <sz val="13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000000"/>
      </font>
      <fill>
        <patternFill>
          <bgColor rgb="FF008000"/>
        </patternFill>
      </fill>
      <border>
        <left style="thin">
          <color rgb="FF00808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showGridLines="0" workbookViewId="0" topLeftCell="A16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8.28125" style="0" customWidth="1"/>
    <col min="7" max="7" width="30.421875" style="0" customWidth="1"/>
    <col min="8" max="8" width="2.7109375" style="0" customWidth="1"/>
    <col min="9" max="9" width="17.7109375" style="3" customWidth="1"/>
    <col min="10" max="10" width="2.00390625" style="0" customWidth="1"/>
    <col min="11" max="11" width="0.5625" style="0" hidden="1" customWidth="1"/>
    <col min="14" max="14" width="8.28125" style="0" customWidth="1"/>
    <col min="15" max="15" width="2.4218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11</v>
      </c>
      <c r="C4" s="8"/>
      <c r="D4" s="8"/>
      <c r="E4" s="8"/>
      <c r="F4" s="8"/>
      <c r="G4" s="9"/>
      <c r="H4" s="8" t="s">
        <v>22</v>
      </c>
      <c r="I4" s="2">
        <f>IF(G4="Polabská nížina","Správně","")</f>
      </c>
      <c r="L4" s="10"/>
      <c r="M4" s="11"/>
      <c r="N4" s="11"/>
      <c r="O4" s="11"/>
      <c r="P4" s="4"/>
    </row>
    <row r="5" spans="1:16" ht="10.5" customHeight="1" thickBot="1">
      <c r="A5" s="4"/>
      <c r="B5" s="8"/>
      <c r="C5" s="8"/>
      <c r="D5" s="8"/>
      <c r="E5" s="8"/>
      <c r="F5" s="8"/>
      <c r="G5" s="7"/>
      <c r="H5" s="8"/>
      <c r="L5" s="11"/>
      <c r="M5" s="11"/>
      <c r="N5" s="11"/>
      <c r="O5" s="11"/>
      <c r="P5" s="4"/>
    </row>
    <row r="6" spans="1:16" ht="27.75" customHeight="1" thickBot="1">
      <c r="A6" s="4"/>
      <c r="B6" s="7" t="s">
        <v>14</v>
      </c>
      <c r="C6" s="8"/>
      <c r="D6" s="8"/>
      <c r="E6" s="8"/>
      <c r="F6" s="8"/>
      <c r="G6" s="9"/>
      <c r="H6" s="8" t="s">
        <v>22</v>
      </c>
      <c r="I6" s="2">
        <f>IF(G6="České středohoří","Správně","")</f>
      </c>
      <c r="L6" s="11"/>
      <c r="M6" s="11"/>
      <c r="N6" s="11"/>
      <c r="O6" s="11"/>
      <c r="P6" s="4"/>
    </row>
    <row r="7" spans="1:16" ht="10.5" customHeight="1" thickBot="1">
      <c r="A7" s="4"/>
      <c r="B7" s="8"/>
      <c r="C7" s="8"/>
      <c r="D7" s="8"/>
      <c r="E7" s="8"/>
      <c r="F7" s="8"/>
      <c r="G7" s="7"/>
      <c r="H7" s="8"/>
      <c r="L7" s="11"/>
      <c r="M7" s="11"/>
      <c r="N7" s="11"/>
      <c r="O7" s="11"/>
      <c r="P7" s="4"/>
    </row>
    <row r="8" spans="1:16" ht="27.75" customHeight="1" thickBot="1">
      <c r="A8" s="4"/>
      <c r="B8" s="7" t="s">
        <v>12</v>
      </c>
      <c r="C8" s="8"/>
      <c r="D8" s="8"/>
      <c r="E8" s="8"/>
      <c r="F8" s="8"/>
      <c r="G8" s="9"/>
      <c r="H8" s="8" t="s">
        <v>22</v>
      </c>
      <c r="I8" s="2">
        <f>IF(G8="Hornomoravský úval","Správně","")</f>
      </c>
      <c r="L8" s="19" t="s">
        <v>37</v>
      </c>
      <c r="M8" s="20"/>
      <c r="N8" s="20"/>
      <c r="O8" s="10"/>
      <c r="P8" s="4"/>
    </row>
    <row r="9" spans="1:16" ht="10.5" customHeight="1" thickBot="1">
      <c r="A9" s="4"/>
      <c r="B9" s="8"/>
      <c r="C9" s="8"/>
      <c r="D9" s="8"/>
      <c r="E9" s="8"/>
      <c r="F9" s="8"/>
      <c r="G9" s="7"/>
      <c r="H9" s="8"/>
      <c r="L9" s="20"/>
      <c r="M9" s="20"/>
      <c r="N9" s="20"/>
      <c r="O9" s="13"/>
      <c r="P9" s="4"/>
    </row>
    <row r="10" spans="1:16" ht="27.75" customHeight="1" thickBot="1">
      <c r="A10" s="4"/>
      <c r="B10" s="7" t="s">
        <v>15</v>
      </c>
      <c r="C10" s="8"/>
      <c r="D10" s="8"/>
      <c r="E10" s="8"/>
      <c r="F10" s="8"/>
      <c r="G10" s="9"/>
      <c r="H10" s="8" t="s">
        <v>22</v>
      </c>
      <c r="I10" s="2">
        <f>IF(G10="Krkonoše","Správně","")</f>
      </c>
      <c r="L10" s="18" t="s">
        <v>36</v>
      </c>
      <c r="M10" s="18"/>
      <c r="N10" s="18"/>
      <c r="O10" s="12"/>
      <c r="P10" s="4"/>
    </row>
    <row r="11" spans="1:16" ht="10.5" customHeight="1" thickBot="1">
      <c r="A11" s="4"/>
      <c r="B11" s="8"/>
      <c r="C11" s="8"/>
      <c r="D11" s="8"/>
      <c r="E11" s="8"/>
      <c r="F11" s="8"/>
      <c r="G11" s="7"/>
      <c r="H11" s="8"/>
      <c r="L11" s="18"/>
      <c r="M11" s="18"/>
      <c r="N11" s="18"/>
      <c r="O11" s="12"/>
      <c r="P11" s="4"/>
    </row>
    <row r="12" spans="1:16" ht="27.75" customHeight="1" thickBot="1">
      <c r="A12" s="4"/>
      <c r="B12" s="7" t="s">
        <v>18</v>
      </c>
      <c r="C12" s="8"/>
      <c r="D12" s="8"/>
      <c r="E12" s="8"/>
      <c r="F12" s="8"/>
      <c r="G12" s="9"/>
      <c r="H12" s="8" t="s">
        <v>22</v>
      </c>
      <c r="I12" s="2">
        <f>IF(G12="Lužické hory","Správně","")</f>
      </c>
      <c r="L12" s="18"/>
      <c r="M12" s="18"/>
      <c r="N12" s="18"/>
      <c r="O12" s="12"/>
      <c r="P12" s="4"/>
    </row>
    <row r="13" spans="1:16" ht="10.5" customHeight="1" thickBot="1">
      <c r="A13" s="4"/>
      <c r="B13" s="8"/>
      <c r="C13" s="8"/>
      <c r="D13" s="8"/>
      <c r="E13" s="8"/>
      <c r="F13" s="8"/>
      <c r="G13" s="7"/>
      <c r="H13" s="8"/>
      <c r="L13" s="18"/>
      <c r="M13" s="18"/>
      <c r="N13" s="18"/>
      <c r="O13" s="12"/>
      <c r="P13" s="4"/>
    </row>
    <row r="14" spans="1:16" ht="27.75" customHeight="1" thickBot="1">
      <c r="A14" s="4"/>
      <c r="B14" s="7" t="s">
        <v>19</v>
      </c>
      <c r="C14" s="8"/>
      <c r="D14" s="8"/>
      <c r="E14" s="8"/>
      <c r="F14" s="8"/>
      <c r="G14" s="9"/>
      <c r="H14" s="8" t="s">
        <v>22</v>
      </c>
      <c r="I14" s="2">
        <f>IF(G14="Dyjskosvratecký úval","Správně","")</f>
      </c>
      <c r="L14" s="18"/>
      <c r="M14" s="18"/>
      <c r="N14" s="18"/>
      <c r="O14" s="12"/>
      <c r="P14" s="4"/>
    </row>
    <row r="15" spans="1:16" ht="10.5" customHeight="1" thickBot="1">
      <c r="A15" s="4"/>
      <c r="B15" s="8"/>
      <c r="C15" s="8"/>
      <c r="D15" s="8"/>
      <c r="E15" s="8"/>
      <c r="F15" s="8"/>
      <c r="G15" s="7"/>
      <c r="H15" s="8"/>
      <c r="L15" s="18"/>
      <c r="M15" s="18"/>
      <c r="N15" s="18"/>
      <c r="O15" s="12"/>
      <c r="P15" s="4"/>
    </row>
    <row r="16" spans="1:16" ht="27.75" customHeight="1" thickBot="1">
      <c r="A16" s="4"/>
      <c r="B16" s="7" t="s">
        <v>20</v>
      </c>
      <c r="C16" s="8"/>
      <c r="D16" s="8"/>
      <c r="E16" s="8"/>
      <c r="F16" s="8"/>
      <c r="G16" s="9"/>
      <c r="H16" s="8" t="s">
        <v>22</v>
      </c>
      <c r="I16" s="2">
        <f>IF(G16="Krušné hory","Správně","")</f>
      </c>
      <c r="L16" s="18"/>
      <c r="M16" s="18"/>
      <c r="N16" s="18"/>
      <c r="O16" s="12"/>
      <c r="P16" s="4"/>
    </row>
    <row r="17" spans="1:16" ht="10.5" customHeight="1" thickBot="1">
      <c r="A17" s="4"/>
      <c r="B17" s="8"/>
      <c r="C17" s="8"/>
      <c r="D17" s="8"/>
      <c r="E17" s="8"/>
      <c r="F17" s="8"/>
      <c r="G17" s="7"/>
      <c r="H17" s="8"/>
      <c r="L17" s="18"/>
      <c r="M17" s="18"/>
      <c r="N17" s="18"/>
      <c r="O17" s="12"/>
      <c r="P17" s="4"/>
    </row>
    <row r="18" spans="1:16" ht="27.75" customHeight="1" thickBot="1">
      <c r="A18" s="4"/>
      <c r="B18" s="7" t="s">
        <v>16</v>
      </c>
      <c r="C18" s="8"/>
      <c r="D18" s="8"/>
      <c r="E18" s="8"/>
      <c r="F18" s="8"/>
      <c r="G18" s="9"/>
      <c r="H18" s="8" t="s">
        <v>22</v>
      </c>
      <c r="I18" s="2">
        <f>IF(G18="Šumava","Správně","")</f>
      </c>
      <c r="L18" s="18"/>
      <c r="M18" s="18"/>
      <c r="N18" s="18"/>
      <c r="O18" s="12"/>
      <c r="P18" s="4"/>
    </row>
    <row r="19" spans="1:16" ht="10.5" customHeight="1" thickBot="1">
      <c r="A19" s="4"/>
      <c r="B19" s="8"/>
      <c r="C19" s="8"/>
      <c r="D19" s="8"/>
      <c r="E19" s="8"/>
      <c r="F19" s="8"/>
      <c r="G19" s="7"/>
      <c r="H19" s="8"/>
      <c r="L19" s="18"/>
      <c r="M19" s="18"/>
      <c r="N19" s="18"/>
      <c r="O19" s="12"/>
      <c r="P19" s="4"/>
    </row>
    <row r="20" spans="1:16" ht="27.75" customHeight="1" thickBot="1">
      <c r="A20" s="4"/>
      <c r="B20" s="7" t="s">
        <v>13</v>
      </c>
      <c r="C20" s="8"/>
      <c r="D20" s="8"/>
      <c r="E20" s="8"/>
      <c r="F20" s="8"/>
      <c r="G20" s="9"/>
      <c r="H20" s="8" t="s">
        <v>22</v>
      </c>
      <c r="I20" s="2">
        <f>IF(G20="Dolnomoravský úval","Správně","")</f>
      </c>
      <c r="L20" s="18"/>
      <c r="M20" s="18"/>
      <c r="N20" s="18"/>
      <c r="O20" s="12"/>
      <c r="P20" s="4"/>
    </row>
    <row r="21" spans="1:16" ht="10.5" customHeight="1" thickBot="1">
      <c r="A21" s="4"/>
      <c r="B21" s="8"/>
      <c r="C21" s="8"/>
      <c r="D21" s="8"/>
      <c r="E21" s="8"/>
      <c r="F21" s="8"/>
      <c r="G21" s="7"/>
      <c r="H21" s="8"/>
      <c r="L21" s="11"/>
      <c r="M21" s="11"/>
      <c r="N21" s="11"/>
      <c r="O21" s="11"/>
      <c r="P21" s="4"/>
    </row>
    <row r="22" spans="1:16" ht="27.75" customHeight="1" thickBot="1">
      <c r="A22" s="4"/>
      <c r="B22" s="7" t="s">
        <v>17</v>
      </c>
      <c r="C22" s="8"/>
      <c r="D22" s="8"/>
      <c r="E22" s="8"/>
      <c r="F22" s="8"/>
      <c r="G22" s="9"/>
      <c r="H22" s="8" t="s">
        <v>22</v>
      </c>
      <c r="I22" s="2">
        <f>IF(G22="Moravskoslezské Beskydy","Správně","")</f>
      </c>
      <c r="L22" s="11"/>
      <c r="M22" s="11"/>
      <c r="N22" s="11"/>
      <c r="O22" s="11"/>
      <c r="P22" s="4"/>
    </row>
    <row r="23" spans="1:16" ht="10.5" customHeight="1" thickBot="1">
      <c r="A23" s="4"/>
      <c r="B23" s="8"/>
      <c r="C23" s="8"/>
      <c r="D23" s="8"/>
      <c r="E23" s="8"/>
      <c r="F23" s="8"/>
      <c r="G23" s="7"/>
      <c r="H23" s="8"/>
      <c r="L23" s="11"/>
      <c r="M23" s="11"/>
      <c r="N23" s="11"/>
      <c r="O23" s="11"/>
      <c r="P23" s="4"/>
    </row>
    <row r="24" spans="1:16" ht="27.75" customHeight="1" thickBot="1">
      <c r="A24" s="4"/>
      <c r="B24" s="7" t="s">
        <v>21</v>
      </c>
      <c r="C24" s="8"/>
      <c r="D24" s="8"/>
      <c r="E24" s="8"/>
      <c r="F24" s="8"/>
      <c r="G24" s="9"/>
      <c r="H24" s="8" t="s">
        <v>22</v>
      </c>
      <c r="I24" s="2">
        <f>IF(G24="Českomoravská vrchovina","Správně","")</f>
      </c>
      <c r="L24" s="11"/>
      <c r="M24" s="11"/>
      <c r="N24" s="11"/>
      <c r="O24" s="11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4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9" spans="1:16" ht="12.75">
      <c r="A29" s="16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46" right="0.3937007874015748" top="0.5905511811023623" bottom="0.3937007874015748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0"/>
  <sheetViews>
    <sheetView showGridLines="0" tabSelected="1" workbookViewId="0" topLeftCell="A16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6.140625" style="0" customWidth="1"/>
    <col min="7" max="7" width="22.00390625" style="0" customWidth="1"/>
    <col min="8" max="8" width="5.8515625" style="0" customWidth="1"/>
    <col min="9" max="9" width="17.7109375" style="3" customWidth="1"/>
    <col min="10" max="10" width="1.57421875" style="0" customWidth="1"/>
    <col min="11" max="11" width="2.00390625" style="0" customWidth="1"/>
    <col min="15" max="15" width="4.574218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0</v>
      </c>
      <c r="C4" s="7"/>
      <c r="D4" s="7"/>
      <c r="E4" s="7"/>
      <c r="F4" s="7"/>
      <c r="G4" s="9"/>
      <c r="H4" s="8" t="s">
        <v>22</v>
      </c>
      <c r="I4" s="2">
        <f>IF(G4="Sněžka","Správně","")</f>
      </c>
      <c r="L4" s="1"/>
      <c r="P4" s="4"/>
    </row>
    <row r="5" spans="1:16" ht="10.5" customHeight="1" thickBot="1">
      <c r="A5" s="4"/>
      <c r="B5" s="7"/>
      <c r="C5" s="7"/>
      <c r="D5" s="7"/>
      <c r="E5" s="7"/>
      <c r="F5" s="7"/>
      <c r="G5" s="7"/>
      <c r="H5" s="8"/>
      <c r="P5" s="4"/>
    </row>
    <row r="6" spans="1:16" ht="27.75" customHeight="1" thickBot="1">
      <c r="A6" s="4"/>
      <c r="B6" s="7" t="s">
        <v>1</v>
      </c>
      <c r="C6" s="7"/>
      <c r="D6" s="7"/>
      <c r="E6" s="7"/>
      <c r="F6" s="7"/>
      <c r="G6" s="9"/>
      <c r="H6" s="8" t="s">
        <v>22</v>
      </c>
      <c r="I6" s="2">
        <f>IF(G6="Klínovec","Správně","")</f>
      </c>
      <c r="L6" s="1"/>
      <c r="P6" s="4"/>
    </row>
    <row r="7" spans="1:16" ht="10.5" customHeight="1" thickBot="1">
      <c r="A7" s="4"/>
      <c r="B7" s="7"/>
      <c r="C7" s="7"/>
      <c r="D7" s="7"/>
      <c r="E7" s="7"/>
      <c r="F7" s="7"/>
      <c r="G7" s="7"/>
      <c r="H7" s="8"/>
      <c r="P7" s="4"/>
    </row>
    <row r="8" spans="1:16" ht="27.75" customHeight="1" thickBot="1">
      <c r="A8" s="4"/>
      <c r="B8" s="7" t="s">
        <v>2</v>
      </c>
      <c r="C8" s="7"/>
      <c r="D8" s="7"/>
      <c r="E8" s="7"/>
      <c r="F8" s="7"/>
      <c r="G8" s="9"/>
      <c r="H8" s="8" t="s">
        <v>22</v>
      </c>
      <c r="I8" s="2">
        <f>IF(G8="Praděd","Správně","")</f>
      </c>
      <c r="L8" s="22" t="s">
        <v>37</v>
      </c>
      <c r="M8" s="23"/>
      <c r="N8" s="23"/>
      <c r="P8" s="4"/>
    </row>
    <row r="9" spans="1:16" ht="10.5" customHeight="1" thickBot="1">
      <c r="A9" s="4"/>
      <c r="B9" s="7"/>
      <c r="C9" s="7"/>
      <c r="D9" s="7"/>
      <c r="E9" s="7"/>
      <c r="F9" s="7"/>
      <c r="G9" s="7"/>
      <c r="H9" s="8"/>
      <c r="L9" s="23"/>
      <c r="M9" s="23"/>
      <c r="N9" s="23"/>
      <c r="P9" s="4"/>
    </row>
    <row r="10" spans="1:16" ht="27.75" customHeight="1" thickBot="1">
      <c r="A10" s="4"/>
      <c r="B10" s="7" t="s">
        <v>3</v>
      </c>
      <c r="C10" s="7"/>
      <c r="D10" s="7"/>
      <c r="E10" s="7"/>
      <c r="F10" s="7"/>
      <c r="G10" s="9"/>
      <c r="H10" s="8" t="s">
        <v>22</v>
      </c>
      <c r="I10" s="2">
        <f>IF(G10="Javořice","Správně","")</f>
      </c>
      <c r="L10" s="18" t="s">
        <v>38</v>
      </c>
      <c r="M10" s="21"/>
      <c r="N10" s="21"/>
      <c r="P10" s="4"/>
    </row>
    <row r="11" spans="1:16" ht="10.5" customHeight="1" thickBot="1">
      <c r="A11" s="4"/>
      <c r="B11" s="7"/>
      <c r="C11" s="7"/>
      <c r="D11" s="7"/>
      <c r="E11" s="7"/>
      <c r="F11" s="7"/>
      <c r="G11" s="7"/>
      <c r="H11" s="8"/>
      <c r="L11" s="21"/>
      <c r="M11" s="21"/>
      <c r="N11" s="21"/>
      <c r="P11" s="4"/>
    </row>
    <row r="12" spans="1:16" ht="27.75" customHeight="1" thickBot="1">
      <c r="A12" s="4"/>
      <c r="B12" s="7" t="s">
        <v>4</v>
      </c>
      <c r="C12" s="7"/>
      <c r="D12" s="7"/>
      <c r="E12" s="7"/>
      <c r="F12" s="7"/>
      <c r="G12" s="9"/>
      <c r="H12" s="8" t="s">
        <v>22</v>
      </c>
      <c r="I12" s="2">
        <f>IF(G12="Čerchov","Správně","")</f>
      </c>
      <c r="L12" s="21"/>
      <c r="M12" s="21"/>
      <c r="N12" s="21"/>
      <c r="P12" s="4"/>
    </row>
    <row r="13" spans="1:16" ht="10.5" customHeight="1" thickBot="1">
      <c r="A13" s="4"/>
      <c r="B13" s="7"/>
      <c r="C13" s="7"/>
      <c r="D13" s="7"/>
      <c r="E13" s="7"/>
      <c r="F13" s="7"/>
      <c r="G13" s="7"/>
      <c r="H13" s="8"/>
      <c r="L13" s="21"/>
      <c r="M13" s="21"/>
      <c r="N13" s="21"/>
      <c r="P13" s="4"/>
    </row>
    <row r="14" spans="1:16" ht="27.75" customHeight="1" thickBot="1">
      <c r="A14" s="4"/>
      <c r="B14" s="7" t="s">
        <v>5</v>
      </c>
      <c r="C14" s="7"/>
      <c r="D14" s="7"/>
      <c r="E14" s="7"/>
      <c r="F14" s="7"/>
      <c r="G14" s="9"/>
      <c r="H14" s="8" t="s">
        <v>22</v>
      </c>
      <c r="I14" s="2">
        <f>IF(G14="Plechý","Správně","")</f>
      </c>
      <c r="L14" s="21"/>
      <c r="M14" s="21"/>
      <c r="N14" s="21"/>
      <c r="P14" s="4"/>
    </row>
    <row r="15" spans="1:16" ht="10.5" customHeight="1" thickBot="1">
      <c r="A15" s="4"/>
      <c r="B15" s="7"/>
      <c r="C15" s="7"/>
      <c r="D15" s="7"/>
      <c r="E15" s="7"/>
      <c r="F15" s="7"/>
      <c r="G15" s="7"/>
      <c r="H15" s="8"/>
      <c r="L15" s="21"/>
      <c r="M15" s="21"/>
      <c r="N15" s="21"/>
      <c r="P15" s="4"/>
    </row>
    <row r="16" spans="1:16" ht="27.75" customHeight="1" thickBot="1">
      <c r="A16" s="4"/>
      <c r="B16" s="7" t="s">
        <v>6</v>
      </c>
      <c r="C16" s="7"/>
      <c r="D16" s="7"/>
      <c r="E16" s="7"/>
      <c r="F16" s="7"/>
      <c r="G16" s="9"/>
      <c r="H16" s="8" t="s">
        <v>22</v>
      </c>
      <c r="I16" s="2">
        <f>IF(G16="Smrk","Správně","")</f>
      </c>
      <c r="L16" s="21"/>
      <c r="M16" s="21"/>
      <c r="N16" s="21"/>
      <c r="P16" s="4"/>
    </row>
    <row r="17" spans="1:16" ht="10.5" customHeight="1" thickBot="1">
      <c r="A17" s="4"/>
      <c r="B17" s="7"/>
      <c r="C17" s="7"/>
      <c r="D17" s="7"/>
      <c r="E17" s="7"/>
      <c r="F17" s="7"/>
      <c r="G17" s="7"/>
      <c r="H17" s="8"/>
      <c r="L17" s="21"/>
      <c r="M17" s="21"/>
      <c r="N17" s="21"/>
      <c r="P17" s="4"/>
    </row>
    <row r="18" spans="1:16" ht="27.75" customHeight="1" thickBot="1">
      <c r="A18" s="4"/>
      <c r="B18" s="7" t="s">
        <v>7</v>
      </c>
      <c r="C18" s="7"/>
      <c r="D18" s="7"/>
      <c r="E18" s="7"/>
      <c r="F18" s="7"/>
      <c r="G18" s="9"/>
      <c r="H18" s="8" t="s">
        <v>22</v>
      </c>
      <c r="I18" s="2">
        <f>IF(G18="Milešovka","Správně","")</f>
      </c>
      <c r="L18" s="21"/>
      <c r="M18" s="21"/>
      <c r="N18" s="21"/>
      <c r="P18" s="4"/>
    </row>
    <row r="19" spans="1:16" ht="10.5" customHeight="1" thickBot="1">
      <c r="A19" s="4"/>
      <c r="B19" s="7"/>
      <c r="C19" s="7"/>
      <c r="D19" s="7"/>
      <c r="E19" s="7"/>
      <c r="F19" s="7"/>
      <c r="G19" s="7"/>
      <c r="H19" s="8"/>
      <c r="L19" s="21"/>
      <c r="M19" s="21"/>
      <c r="N19" s="21"/>
      <c r="P19" s="4"/>
    </row>
    <row r="20" spans="1:16" ht="27.75" customHeight="1" thickBot="1">
      <c r="A20" s="4"/>
      <c r="B20" s="7" t="s">
        <v>8</v>
      </c>
      <c r="C20" s="7"/>
      <c r="D20" s="7"/>
      <c r="E20" s="7"/>
      <c r="F20" s="7"/>
      <c r="G20" s="9"/>
      <c r="H20" s="8" t="s">
        <v>22</v>
      </c>
      <c r="I20" s="2">
        <f>IF(G20="Velká Deštná","Správně","")</f>
      </c>
      <c r="L20" s="21"/>
      <c r="M20" s="21"/>
      <c r="N20" s="21"/>
      <c r="P20" s="4"/>
    </row>
    <row r="21" spans="1:16" ht="10.5" customHeight="1" thickBot="1">
      <c r="A21" s="4"/>
      <c r="B21" s="7"/>
      <c r="C21" s="7"/>
      <c r="D21" s="7"/>
      <c r="E21" s="7"/>
      <c r="F21" s="7"/>
      <c r="G21" s="7"/>
      <c r="H21" s="8"/>
      <c r="P21" s="4"/>
    </row>
    <row r="22" spans="1:16" ht="27.75" customHeight="1" thickBot="1">
      <c r="A22" s="4"/>
      <c r="B22" s="7" t="s">
        <v>10</v>
      </c>
      <c r="C22" s="7"/>
      <c r="D22" s="7"/>
      <c r="E22" s="7"/>
      <c r="F22" s="7"/>
      <c r="G22" s="9"/>
      <c r="H22" s="8" t="s">
        <v>22</v>
      </c>
      <c r="I22" s="2">
        <f>IF(G22="Tok","Správně","")</f>
      </c>
      <c r="L22" s="1"/>
      <c r="P22" s="4"/>
    </row>
    <row r="23" spans="1:16" ht="10.5" customHeight="1" thickBot="1">
      <c r="A23" s="4"/>
      <c r="B23" s="7"/>
      <c r="C23" s="7"/>
      <c r="D23" s="7"/>
      <c r="E23" s="7"/>
      <c r="F23" s="7"/>
      <c r="G23" s="7"/>
      <c r="H23" s="8"/>
      <c r="P23" s="4"/>
    </row>
    <row r="24" spans="1:16" ht="27.75" customHeight="1" thickBot="1">
      <c r="A24" s="4"/>
      <c r="B24" s="7" t="s">
        <v>9</v>
      </c>
      <c r="C24" s="7"/>
      <c r="D24" s="7"/>
      <c r="E24" s="7"/>
      <c r="F24" s="7"/>
      <c r="G24" s="9"/>
      <c r="H24" s="8" t="s">
        <v>22</v>
      </c>
      <c r="I24" s="2">
        <f>IF(G24="Lysá hora","Správně","")</f>
      </c>
      <c r="L24" s="1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4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9" spans="1:16" ht="12.75">
      <c r="A29" s="16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48" right="0.5905511811023623" top="0.5905511811023623" bottom="0.3937007874015748" header="0.5118110236220472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0"/>
  <sheetViews>
    <sheetView showGridLines="0" workbookViewId="0" topLeftCell="A10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3.8515625" style="0" customWidth="1"/>
    <col min="7" max="7" width="22.00390625" style="0" customWidth="1"/>
    <col min="8" max="8" width="4.28125" style="0" customWidth="1"/>
    <col min="9" max="9" width="17.7109375" style="3" customWidth="1"/>
    <col min="10" max="10" width="2.28125" style="0" customWidth="1"/>
    <col min="11" max="11" width="1.14843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23</v>
      </c>
      <c r="C4" s="7"/>
      <c r="D4" s="7"/>
      <c r="E4" s="7"/>
      <c r="F4" s="7"/>
      <c r="G4" s="9"/>
      <c r="H4" s="7" t="s">
        <v>22</v>
      </c>
      <c r="I4" s="2">
        <f>IF(G4="Sněžka","Správně","")</f>
      </c>
      <c r="L4" s="1"/>
      <c r="P4" s="4"/>
    </row>
    <row r="5" spans="1:16" ht="10.5" customHeight="1" thickBot="1">
      <c r="A5" s="4"/>
      <c r="B5" s="7"/>
      <c r="C5" s="7"/>
      <c r="D5" s="7"/>
      <c r="E5" s="7"/>
      <c r="F5" s="7"/>
      <c r="G5" s="7"/>
      <c r="H5" s="6"/>
      <c r="P5" s="4"/>
    </row>
    <row r="6" spans="1:16" ht="27.75" customHeight="1" thickBot="1">
      <c r="A6" s="4"/>
      <c r="B6" s="7" t="s">
        <v>24</v>
      </c>
      <c r="C6" s="7"/>
      <c r="D6" s="7"/>
      <c r="E6" s="7"/>
      <c r="F6" s="7"/>
      <c r="G6" s="9"/>
      <c r="H6" s="7" t="s">
        <v>22</v>
      </c>
      <c r="I6" s="2">
        <f>IF(G6="Plechý","Správně","")</f>
      </c>
      <c r="L6" s="1"/>
      <c r="P6" s="4"/>
    </row>
    <row r="7" spans="1:16" ht="10.5" customHeight="1" thickBot="1">
      <c r="A7" s="4"/>
      <c r="B7" s="7"/>
      <c r="C7" s="7"/>
      <c r="D7" s="7"/>
      <c r="E7" s="7"/>
      <c r="F7" s="7"/>
      <c r="G7" s="7"/>
      <c r="H7" s="6"/>
      <c r="P7" s="4"/>
    </row>
    <row r="8" spans="1:16" ht="27.75" customHeight="1" thickBot="1">
      <c r="A8" s="4"/>
      <c r="B8" s="7" t="s">
        <v>25</v>
      </c>
      <c r="C8" s="7"/>
      <c r="D8" s="7"/>
      <c r="E8" s="7"/>
      <c r="F8" s="7"/>
      <c r="G8" s="9"/>
      <c r="H8" s="7" t="s">
        <v>22</v>
      </c>
      <c r="I8" s="2">
        <f>IF(G8="Velká Deštná","Správně","")</f>
      </c>
      <c r="L8" s="22" t="s">
        <v>37</v>
      </c>
      <c r="M8" s="23"/>
      <c r="N8" s="23"/>
      <c r="P8" s="4"/>
    </row>
    <row r="9" spans="1:16" ht="10.5" customHeight="1" thickBot="1">
      <c r="A9" s="4"/>
      <c r="B9" s="7"/>
      <c r="C9" s="7"/>
      <c r="D9" s="7"/>
      <c r="E9" s="7"/>
      <c r="F9" s="7"/>
      <c r="G9" s="7"/>
      <c r="H9" s="6"/>
      <c r="L9" s="23"/>
      <c r="M9" s="23"/>
      <c r="N9" s="23"/>
      <c r="P9" s="4"/>
    </row>
    <row r="10" spans="1:16" ht="27.75" customHeight="1" thickBot="1">
      <c r="A10" s="4"/>
      <c r="B10" s="7" t="s">
        <v>26</v>
      </c>
      <c r="C10" s="7"/>
      <c r="D10" s="7"/>
      <c r="E10" s="7"/>
      <c r="F10" s="7"/>
      <c r="G10" s="9"/>
      <c r="H10" s="7" t="s">
        <v>22</v>
      </c>
      <c r="I10" s="2">
        <f>IF(G10="Praděd","Správně","")</f>
      </c>
      <c r="L10" s="18" t="s">
        <v>39</v>
      </c>
      <c r="M10" s="21"/>
      <c r="N10" s="21"/>
      <c r="P10" s="4"/>
    </row>
    <row r="11" spans="1:16" ht="10.5" customHeight="1" thickBot="1">
      <c r="A11" s="4"/>
      <c r="B11" s="7"/>
      <c r="C11" s="7"/>
      <c r="D11" s="7"/>
      <c r="E11" s="7"/>
      <c r="F11" s="7"/>
      <c r="G11" s="7"/>
      <c r="H11" s="6"/>
      <c r="L11" s="21"/>
      <c r="M11" s="21"/>
      <c r="N11" s="21"/>
      <c r="P11" s="4"/>
    </row>
    <row r="12" spans="1:16" ht="27.75" customHeight="1" thickBot="1">
      <c r="A12" s="4"/>
      <c r="B12" s="7" t="s">
        <v>27</v>
      </c>
      <c r="C12" s="7"/>
      <c r="D12" s="7"/>
      <c r="E12" s="7"/>
      <c r="F12" s="7"/>
      <c r="G12" s="9"/>
      <c r="H12" s="7" t="s">
        <v>22</v>
      </c>
      <c r="I12" s="2">
        <f>IF(G12="Lysá hora","Správně","")</f>
      </c>
      <c r="L12" s="21"/>
      <c r="M12" s="21"/>
      <c r="N12" s="21"/>
      <c r="P12" s="4"/>
    </row>
    <row r="13" spans="1:16" ht="10.5" customHeight="1" thickBot="1">
      <c r="A13" s="4"/>
      <c r="B13" s="7"/>
      <c r="C13" s="7"/>
      <c r="D13" s="7"/>
      <c r="E13" s="7"/>
      <c r="F13" s="7"/>
      <c r="G13" s="7"/>
      <c r="H13" s="6"/>
      <c r="L13" s="21"/>
      <c r="M13" s="21"/>
      <c r="N13" s="21"/>
      <c r="P13" s="4"/>
    </row>
    <row r="14" spans="1:16" ht="27.75" customHeight="1" thickBot="1">
      <c r="A14" s="4"/>
      <c r="B14" s="7" t="s">
        <v>28</v>
      </c>
      <c r="C14" s="7"/>
      <c r="D14" s="7"/>
      <c r="E14" s="7"/>
      <c r="F14" s="7"/>
      <c r="G14" s="9"/>
      <c r="H14" s="7" t="s">
        <v>22</v>
      </c>
      <c r="I14" s="2">
        <f>IF(G14="Čerchov","Správně","")</f>
      </c>
      <c r="L14" s="21"/>
      <c r="M14" s="21"/>
      <c r="N14" s="21"/>
      <c r="P14" s="4"/>
    </row>
    <row r="15" spans="1:16" ht="10.5" customHeight="1" thickBot="1">
      <c r="A15" s="4"/>
      <c r="B15" s="7"/>
      <c r="C15" s="7"/>
      <c r="D15" s="7"/>
      <c r="E15" s="7"/>
      <c r="F15" s="7"/>
      <c r="G15" s="7"/>
      <c r="H15" s="6"/>
      <c r="L15" s="21"/>
      <c r="M15" s="21"/>
      <c r="N15" s="21"/>
      <c r="P15" s="4"/>
    </row>
    <row r="16" spans="1:16" ht="27.75" customHeight="1" thickBot="1">
      <c r="A16" s="4"/>
      <c r="B16" s="7" t="s">
        <v>29</v>
      </c>
      <c r="C16" s="7"/>
      <c r="D16" s="7"/>
      <c r="E16" s="7"/>
      <c r="F16" s="7"/>
      <c r="G16" s="9"/>
      <c r="H16" s="7" t="s">
        <v>22</v>
      </c>
      <c r="I16" s="2">
        <f>IF(G16="Luž","Správně","")</f>
      </c>
      <c r="L16" s="21"/>
      <c r="M16" s="21"/>
      <c r="N16" s="21"/>
      <c r="P16" s="4"/>
    </row>
    <row r="17" spans="1:16" ht="10.5" customHeight="1" thickBot="1">
      <c r="A17" s="4"/>
      <c r="B17" s="7"/>
      <c r="C17" s="7"/>
      <c r="D17" s="7"/>
      <c r="E17" s="7"/>
      <c r="F17" s="7"/>
      <c r="G17" s="7"/>
      <c r="H17" s="6"/>
      <c r="L17" s="21"/>
      <c r="M17" s="21"/>
      <c r="N17" s="21"/>
      <c r="P17" s="4"/>
    </row>
    <row r="18" spans="1:16" ht="27.75" customHeight="1" thickBot="1">
      <c r="A18" s="4"/>
      <c r="B18" s="7" t="s">
        <v>30</v>
      </c>
      <c r="C18" s="7"/>
      <c r="D18" s="7"/>
      <c r="E18" s="7"/>
      <c r="F18" s="7"/>
      <c r="G18" s="9"/>
      <c r="H18" s="7" t="s">
        <v>22</v>
      </c>
      <c r="I18" s="2">
        <f>IF(G18="Tok","Správně","")</f>
      </c>
      <c r="L18" s="21"/>
      <c r="M18" s="21"/>
      <c r="N18" s="21"/>
      <c r="P18" s="4"/>
    </row>
    <row r="19" spans="1:16" ht="10.5" customHeight="1" thickBot="1">
      <c r="A19" s="4"/>
      <c r="B19" s="7"/>
      <c r="C19" s="7"/>
      <c r="D19" s="7"/>
      <c r="E19" s="7"/>
      <c r="F19" s="7"/>
      <c r="G19" s="7"/>
      <c r="H19" s="6"/>
      <c r="L19" s="21"/>
      <c r="M19" s="21"/>
      <c r="N19" s="21"/>
      <c r="P19" s="4"/>
    </row>
    <row r="20" spans="1:16" ht="27.75" customHeight="1" thickBot="1">
      <c r="A20" s="4"/>
      <c r="B20" s="7" t="s">
        <v>31</v>
      </c>
      <c r="C20" s="7"/>
      <c r="D20" s="7"/>
      <c r="E20" s="7"/>
      <c r="F20" s="7"/>
      <c r="G20" s="9"/>
      <c r="H20" s="7" t="s">
        <v>22</v>
      </c>
      <c r="I20" s="2">
        <f>IF(G20="Klínovec","Správně","")</f>
      </c>
      <c r="L20" s="21"/>
      <c r="M20" s="21"/>
      <c r="N20" s="21"/>
      <c r="P20" s="4"/>
    </row>
    <row r="21" spans="1:16" ht="10.5" customHeight="1" thickBot="1">
      <c r="A21" s="4"/>
      <c r="B21" s="7"/>
      <c r="C21" s="7"/>
      <c r="D21" s="7"/>
      <c r="E21" s="7"/>
      <c r="F21" s="7"/>
      <c r="G21" s="7"/>
      <c r="H21" s="6"/>
      <c r="P21" s="4"/>
    </row>
    <row r="22" spans="1:16" ht="27.75" customHeight="1" thickBot="1">
      <c r="A22" s="4"/>
      <c r="B22" s="7" t="s">
        <v>32</v>
      </c>
      <c r="C22" s="7"/>
      <c r="D22" s="7"/>
      <c r="E22" s="7"/>
      <c r="F22" s="7"/>
      <c r="G22" s="9"/>
      <c r="H22" s="7" t="s">
        <v>22</v>
      </c>
      <c r="I22" s="2">
        <f>IF(G22="Smrk","Správně","")</f>
      </c>
      <c r="L22" s="1"/>
      <c r="P22" s="4"/>
    </row>
    <row r="23" spans="1:16" ht="10.5" customHeight="1" thickBot="1">
      <c r="A23" s="4"/>
      <c r="B23" s="7"/>
      <c r="C23" s="7"/>
      <c r="D23" s="7"/>
      <c r="E23" s="7"/>
      <c r="F23" s="7"/>
      <c r="G23" s="7"/>
      <c r="H23" s="6"/>
      <c r="P23" s="4"/>
    </row>
    <row r="24" spans="1:16" ht="27.75" customHeight="1" thickBot="1">
      <c r="A24" s="4"/>
      <c r="B24" s="7" t="s">
        <v>33</v>
      </c>
      <c r="C24" s="7"/>
      <c r="D24" s="7"/>
      <c r="E24" s="7"/>
      <c r="F24" s="7"/>
      <c r="G24" s="9"/>
      <c r="H24" s="7" t="s">
        <v>22</v>
      </c>
      <c r="I24" s="2">
        <f>IF(G24="Králický Sněžník","Správně","")</f>
      </c>
      <c r="L24" s="1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4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9" spans="1:16" ht="12.75">
      <c r="A29" s="16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59" right="0.3937007874015748" top="0.5905511811023623" bottom="0.3937007874015748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Lukavice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Povrch České republiky</dc:title>
  <dc:subject>vlastivěda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Svejdova</cp:lastModifiedBy>
  <cp:lastPrinted>2008-04-21T10:23:23Z</cp:lastPrinted>
  <dcterms:created xsi:type="dcterms:W3CDTF">2007-10-04T15:08:46Z</dcterms:created>
  <dcterms:modified xsi:type="dcterms:W3CDTF">2008-04-21T10:31:02Z</dcterms:modified>
  <cp:category/>
  <cp:version/>
  <cp:contentType/>
  <cp:contentStatus/>
</cp:coreProperties>
</file>