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395" windowHeight="12120" activeTab="0"/>
  </bookViews>
  <sheets>
    <sheet name="zadání" sheetId="1" r:id="rId1"/>
    <sheet name="Sazebník" sheetId="2" r:id="rId2"/>
    <sheet name="spotřeba" sheetId="3" r:id="rId3"/>
    <sheet name="Spotřeba-řešení" sheetId="4" r:id="rId4"/>
  </sheets>
  <definedNames/>
  <calcPr fullCalcOnLoad="1"/>
</workbook>
</file>

<file path=xl/sharedStrings.xml><?xml version="1.0" encoding="utf-8"?>
<sst xmlns="http://schemas.openxmlformats.org/spreadsheetml/2006/main" count="119" uniqueCount="48">
  <si>
    <t>Sazebník</t>
  </si>
  <si>
    <t>cena studené vody:</t>
  </si>
  <si>
    <t>Ohřev vody:</t>
  </si>
  <si>
    <t>Vyúčtování spotřeby vody</t>
  </si>
  <si>
    <t>Byt č.</t>
  </si>
  <si>
    <t>Jméno</t>
  </si>
  <si>
    <t>Studená voda</t>
  </si>
  <si>
    <t>Spotřeba celkem</t>
  </si>
  <si>
    <t>Ulice:</t>
  </si>
  <si>
    <t>Cena</t>
  </si>
  <si>
    <t>Koukal</t>
  </si>
  <si>
    <t>Král</t>
  </si>
  <si>
    <t>Horníček</t>
  </si>
  <si>
    <t>Plekanec</t>
  </si>
  <si>
    <t>Novotný</t>
  </si>
  <si>
    <t>Pokorný</t>
  </si>
  <si>
    <t>Novák</t>
  </si>
  <si>
    <t>Celkem</t>
  </si>
  <si>
    <r>
      <t>Pro odběratele pod  80m</t>
    </r>
    <r>
      <rPr>
        <b/>
        <vertAlign val="superscript"/>
        <sz val="14"/>
        <rFont val="Times New Roman"/>
        <family val="1"/>
      </rPr>
      <t>3</t>
    </r>
  </si>
  <si>
    <r>
      <t>Pro odběratele nad  80m</t>
    </r>
    <r>
      <rPr>
        <b/>
        <vertAlign val="superscript"/>
        <sz val="14"/>
        <rFont val="Times New Roman"/>
        <family val="1"/>
      </rPr>
      <t>3</t>
    </r>
  </si>
  <si>
    <t xml:space="preserve">Jiráskova </t>
  </si>
  <si>
    <t>Číslo domu: 851</t>
  </si>
  <si>
    <r>
      <t>Teplá voda(m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)</t>
    </r>
  </si>
  <si>
    <t>Horáček</t>
  </si>
  <si>
    <t>Bárta</t>
  </si>
  <si>
    <t>Bárnet</t>
  </si>
  <si>
    <t>Zadání:</t>
  </si>
  <si>
    <t>1) Spotřeba studené a teplé vody - vzorec</t>
  </si>
  <si>
    <t>3) Spotřeba celkem - vzorec</t>
  </si>
  <si>
    <t>6) Celkem - vzorec</t>
  </si>
  <si>
    <t>Zaplacená záloha</t>
  </si>
  <si>
    <t>přeplatek - červeně</t>
  </si>
  <si>
    <t>nedoplatek - modře</t>
  </si>
  <si>
    <t>nula - zeleně</t>
  </si>
  <si>
    <t>2) Pořadí (sestupně) - funkce RANK</t>
  </si>
  <si>
    <t>4) Cena vody (celková spotřeba vody - bez ohřevu) - funkce když, absolutní odkaz, propojení s listem Sazebník</t>
  </si>
  <si>
    <t>5) Ohřev - vzorec - propojení s listem Sazebník</t>
  </si>
  <si>
    <t>6) Vyúčtování - vzorec</t>
  </si>
  <si>
    <r>
      <t>Teplá voda (m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)</t>
    </r>
  </si>
  <si>
    <t>Ohřev</t>
  </si>
  <si>
    <t>Voda</t>
  </si>
  <si>
    <t>Doplatek/ nedoplatek</t>
  </si>
  <si>
    <t>Pořadí</t>
  </si>
  <si>
    <r>
      <t>Spotřeba(m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)</t>
    </r>
  </si>
  <si>
    <t>Konc. stav</t>
  </si>
  <si>
    <t>Poč. stav</t>
  </si>
  <si>
    <t>Autorem materiálu a všech jeho částí, není-li uvedeno jinak, je Ing. Kamila Kočová.</t>
  </si>
  <si>
    <t>Dostupné z Metodického portálu www.rvp.cz, ISSN: 1802-4785, financovaného z ESF a státního rozpočtu ČR. Provozováno Výzkumným ústavem pedagogickým v Praze.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</si>
</sst>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2" fontId="5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24" borderId="2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3" borderId="3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2" fontId="8" fillId="0" borderId="37" xfId="0" applyNumberFormat="1" applyFont="1" applyBorder="1" applyAlignment="1">
      <alignment horizontal="center"/>
    </xf>
    <xf numFmtId="42" fontId="8" fillId="0" borderId="38" xfId="0" applyNumberFormat="1" applyFont="1" applyBorder="1" applyAlignment="1">
      <alignment horizontal="center"/>
    </xf>
    <xf numFmtId="42" fontId="8" fillId="0" borderId="39" xfId="0" applyNumberFormat="1" applyFont="1" applyBorder="1" applyAlignment="1">
      <alignment horizontal="center"/>
    </xf>
    <xf numFmtId="42" fontId="8" fillId="0" borderId="18" xfId="0" applyNumberFormat="1" applyFont="1" applyBorder="1" applyAlignment="1">
      <alignment horizontal="center"/>
    </xf>
    <xf numFmtId="42" fontId="8" fillId="0" borderId="34" xfId="0" applyNumberFormat="1" applyFont="1" applyBorder="1" applyAlignment="1">
      <alignment horizontal="center"/>
    </xf>
    <xf numFmtId="42" fontId="8" fillId="0" borderId="24" xfId="0" applyNumberFormat="1" applyFont="1" applyBorder="1" applyAlignment="1">
      <alignment horizontal="center"/>
    </xf>
    <xf numFmtId="42" fontId="5" fillId="3" borderId="38" xfId="0" applyNumberFormat="1" applyFont="1" applyFill="1" applyBorder="1" applyAlignment="1">
      <alignment/>
    </xf>
    <xf numFmtId="42" fontId="5" fillId="3" borderId="18" xfId="0" applyNumberFormat="1" applyFont="1" applyFill="1" applyBorder="1" applyAlignment="1">
      <alignment/>
    </xf>
    <xf numFmtId="42" fontId="5" fillId="3" borderId="24" xfId="0" applyNumberFormat="1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42" fontId="5" fillId="0" borderId="40" xfId="0" applyNumberFormat="1" applyFont="1" applyFill="1" applyBorder="1" applyAlignment="1">
      <alignment/>
    </xf>
    <xf numFmtId="42" fontId="3" fillId="0" borderId="37" xfId="0" applyNumberFormat="1" applyFont="1" applyBorder="1" applyAlignment="1">
      <alignment horizontal="center"/>
    </xf>
    <xf numFmtId="42" fontId="3" fillId="0" borderId="39" xfId="0" applyNumberFormat="1" applyFont="1" applyBorder="1" applyAlignment="1">
      <alignment horizontal="center"/>
    </xf>
    <xf numFmtId="42" fontId="3" fillId="0" borderId="34" xfId="0" applyNumberFormat="1" applyFont="1" applyBorder="1" applyAlignment="1">
      <alignment horizontal="center"/>
    </xf>
    <xf numFmtId="42" fontId="5" fillId="18" borderId="41" xfId="0" applyNumberFormat="1" applyFont="1" applyFill="1" applyBorder="1" applyAlignment="1">
      <alignment horizontal="center"/>
    </xf>
    <xf numFmtId="42" fontId="5" fillId="18" borderId="18" xfId="0" applyNumberFormat="1" applyFont="1" applyFill="1" applyBorder="1" applyAlignment="1">
      <alignment horizontal="center"/>
    </xf>
    <xf numFmtId="42" fontId="5" fillId="18" borderId="42" xfId="0" applyNumberFormat="1" applyFont="1" applyFill="1" applyBorder="1" applyAlignment="1">
      <alignment horizontal="center"/>
    </xf>
    <xf numFmtId="42" fontId="5" fillId="18" borderId="12" xfId="0" applyNumberFormat="1" applyFont="1" applyFill="1" applyBorder="1" applyAlignment="1">
      <alignment horizontal="center"/>
    </xf>
    <xf numFmtId="42" fontId="5" fillId="18" borderId="2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42" fontId="5" fillId="18" borderId="43" xfId="0" applyNumberFormat="1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0" fillId="0" borderId="0" xfId="0" applyFont="1" applyAlignment="1">
      <alignment/>
    </xf>
    <xf numFmtId="42" fontId="5" fillId="18" borderId="45" xfId="0" applyNumberFormat="1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30" xfId="0" applyFont="1" applyBorder="1" applyAlignment="1">
      <alignment/>
    </xf>
    <xf numFmtId="0" fontId="3" fillId="3" borderId="43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3" fillId="24" borderId="43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5" fillId="18" borderId="47" xfId="0" applyFont="1" applyFill="1" applyBorder="1" applyAlignment="1">
      <alignment horizontal="center" wrapText="1"/>
    </xf>
    <xf numFmtId="0" fontId="0" fillId="18" borderId="48" xfId="0" applyFill="1" applyBorder="1" applyAlignment="1">
      <alignment horizontal="center" wrapText="1"/>
    </xf>
    <xf numFmtId="0" fontId="5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b/>
        <i val="0"/>
        <color indexed="17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1"/>
  <sheetViews>
    <sheetView tabSelected="1" zoomScalePageLayoutView="0" workbookViewId="0" topLeftCell="A1">
      <selection activeCell="J19" sqref="J19:J20"/>
    </sheetView>
  </sheetViews>
  <sheetFormatPr defaultColWidth="9.140625" defaultRowHeight="12.75"/>
  <sheetData>
    <row r="4" ht="12.75">
      <c r="A4" s="76" t="s">
        <v>26</v>
      </c>
    </row>
    <row r="6" ht="12.75">
      <c r="A6" t="s">
        <v>27</v>
      </c>
    </row>
    <row r="7" ht="12.75">
      <c r="A7" s="68" t="s">
        <v>34</v>
      </c>
    </row>
    <row r="8" ht="12.75">
      <c r="A8" t="s">
        <v>28</v>
      </c>
    </row>
    <row r="9" ht="12.75">
      <c r="A9" s="68" t="s">
        <v>35</v>
      </c>
    </row>
    <row r="10" ht="12.75">
      <c r="A10" s="68" t="s">
        <v>36</v>
      </c>
    </row>
    <row r="11" ht="12.75">
      <c r="A11" t="s">
        <v>29</v>
      </c>
    </row>
    <row r="12" ht="12.75">
      <c r="A12" s="68" t="s">
        <v>37</v>
      </c>
    </row>
    <row r="13" ht="12.75">
      <c r="B13" t="s">
        <v>31</v>
      </c>
    </row>
    <row r="14" ht="12.75">
      <c r="B14" t="s">
        <v>32</v>
      </c>
    </row>
    <row r="15" ht="12.75">
      <c r="B15" t="s">
        <v>33</v>
      </c>
    </row>
    <row r="17" s="1" customFormat="1" ht="12.75">
      <c r="A17" s="65"/>
    </row>
    <row r="18" s="1" customFormat="1" ht="12.75">
      <c r="A18" s="65"/>
    </row>
    <row r="19" spans="1:10" ht="12.75">
      <c r="A19" s="65"/>
      <c r="B19" s="1"/>
      <c r="C19" s="1"/>
      <c r="D19" s="1"/>
      <c r="E19" s="1"/>
      <c r="F19" s="1"/>
      <c r="G19" s="1"/>
      <c r="H19" s="1"/>
      <c r="I19" s="1"/>
      <c r="J19" s="97" t="s">
        <v>46</v>
      </c>
    </row>
    <row r="20" spans="1:10" ht="12.75">
      <c r="A20" s="65"/>
      <c r="B20" s="1"/>
      <c r="C20" s="1"/>
      <c r="D20" s="1"/>
      <c r="E20" s="1"/>
      <c r="F20" s="1"/>
      <c r="G20" s="1"/>
      <c r="H20" s="1"/>
      <c r="I20" s="1"/>
      <c r="J20" s="97" t="s">
        <v>47</v>
      </c>
    </row>
    <row r="21" ht="12.75">
      <c r="B21" s="64"/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&amp;CAutorem materiálu a všech jeho částí, není-li uvedeno jinak, je Ing. Kamila Kočová. Dostupné z Metodického portálu www.rvp.cz, ISSN: 1802–4785, financovaného z ESF a státního rozpočtu ČR. Provozováno Výzkumným ústavem pedagogickým v Praze.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16" sqref="H16:H17"/>
    </sheetView>
  </sheetViews>
  <sheetFormatPr defaultColWidth="9.140625" defaultRowHeight="12.75"/>
  <cols>
    <col min="4" max="4" width="14.28125" style="0" customWidth="1"/>
    <col min="5" max="5" width="12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5.5">
      <c r="A3" s="1"/>
      <c r="B3" s="1"/>
      <c r="C3" s="2" t="s">
        <v>0</v>
      </c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1.75">
      <c r="A5" s="1"/>
      <c r="B5" s="3" t="s">
        <v>18</v>
      </c>
      <c r="C5" s="3"/>
      <c r="D5" s="4"/>
      <c r="E5" s="4"/>
      <c r="F5" s="1"/>
      <c r="G5" s="1"/>
      <c r="H5" s="1"/>
      <c r="I5" s="1"/>
      <c r="J5" s="1"/>
    </row>
    <row r="6" spans="1:10" ht="18.75">
      <c r="A6" s="1"/>
      <c r="B6" s="4"/>
      <c r="C6" s="3" t="s">
        <v>1</v>
      </c>
      <c r="D6" s="4"/>
      <c r="E6" s="5">
        <v>19</v>
      </c>
      <c r="F6" s="1"/>
      <c r="G6" s="1"/>
      <c r="H6" s="1"/>
      <c r="I6" s="1"/>
      <c r="J6" s="1"/>
    </row>
    <row r="7" spans="1:10" ht="18.75">
      <c r="A7" s="1"/>
      <c r="B7" s="4"/>
      <c r="C7" s="4"/>
      <c r="D7" s="4"/>
      <c r="E7" s="5"/>
      <c r="F7" s="1"/>
      <c r="G7" s="1"/>
      <c r="H7" s="1"/>
      <c r="I7" s="1"/>
      <c r="J7" s="1"/>
    </row>
    <row r="8" spans="1:10" ht="21.75">
      <c r="A8" s="1"/>
      <c r="B8" s="3" t="s">
        <v>19</v>
      </c>
      <c r="C8" s="4"/>
      <c r="D8" s="4"/>
      <c r="E8" s="5"/>
      <c r="F8" s="1"/>
      <c r="G8" s="1"/>
      <c r="H8" s="1"/>
      <c r="I8" s="1"/>
      <c r="J8" s="1"/>
    </row>
    <row r="9" spans="1:10" ht="18.75">
      <c r="A9" s="1"/>
      <c r="B9" s="4"/>
      <c r="C9" s="3" t="s">
        <v>1</v>
      </c>
      <c r="D9" s="4"/>
      <c r="E9" s="5">
        <v>16</v>
      </c>
      <c r="F9" s="1"/>
      <c r="G9" s="1"/>
      <c r="H9" s="1"/>
      <c r="I9" s="1"/>
      <c r="J9" s="1"/>
    </row>
    <row r="10" spans="1:10" ht="18.75">
      <c r="A10" s="1"/>
      <c r="B10" s="4"/>
      <c r="C10" s="4"/>
      <c r="D10" s="4"/>
      <c r="E10" s="5"/>
      <c r="F10" s="1"/>
      <c r="G10" s="1"/>
      <c r="H10" s="1"/>
      <c r="I10" s="1"/>
      <c r="J10" s="1"/>
    </row>
    <row r="11" spans="1:10" ht="18.75">
      <c r="A11" s="1"/>
      <c r="B11" s="3" t="s">
        <v>2</v>
      </c>
      <c r="C11" s="4"/>
      <c r="D11" s="4"/>
      <c r="E11" s="5">
        <v>11</v>
      </c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="1" customFormat="1" ht="12.75">
      <c r="A13" s="65"/>
    </row>
    <row r="14" s="1" customFormat="1" ht="12.75">
      <c r="A14" s="65"/>
    </row>
    <row r="15" spans="1:10" ht="12.75">
      <c r="A15" s="1"/>
      <c r="B15" s="64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97" t="s">
        <v>46</v>
      </c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97" t="s">
        <v>47</v>
      </c>
      <c r="I17" s="1"/>
      <c r="J17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&amp;CAutorem materiálu a všech jeho částí, není-li uvedeno jinak, je Ing. Kamila Kočová. Dostupné z Metodického portálu www.rvp.cz, ISSN: 1802–4785, financovaného z ESF a státního rozpočtu ČR. Provozováno Výzkumným ústavem pedagogickým v Praze.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28">
      <selection activeCell="G41" sqref="G41:G42"/>
    </sheetView>
  </sheetViews>
  <sheetFormatPr defaultColWidth="9.140625" defaultRowHeight="12.75"/>
  <cols>
    <col min="1" max="2" width="9.140625" style="1" customWidth="1"/>
    <col min="3" max="3" width="11.421875" style="1" customWidth="1"/>
    <col min="4" max="4" width="14.140625" style="1" customWidth="1"/>
    <col min="5" max="5" width="14.00390625" style="1" customWidth="1"/>
    <col min="6" max="6" width="16.7109375" style="1" customWidth="1"/>
    <col min="7" max="7" width="14.140625" style="1" customWidth="1"/>
    <col min="8" max="8" width="14.00390625" style="1" customWidth="1"/>
    <col min="9" max="9" width="16.140625" style="1" customWidth="1"/>
    <col min="10" max="10" width="9.140625" style="1" customWidth="1"/>
    <col min="11" max="11" width="16.57421875" style="1" customWidth="1"/>
    <col min="12" max="16384" width="9.140625" style="1" customWidth="1"/>
  </cols>
  <sheetData>
    <row r="2" spans="2:11" ht="25.5">
      <c r="B2" s="77" t="s">
        <v>3</v>
      </c>
      <c r="C2" s="78"/>
      <c r="D2" s="78"/>
      <c r="E2" s="78"/>
      <c r="F2" s="78"/>
      <c r="G2" s="78"/>
      <c r="H2" s="78"/>
      <c r="I2" s="78"/>
      <c r="J2" s="78"/>
      <c r="K2" s="78"/>
    </row>
    <row r="5" spans="2:9" ht="23.25">
      <c r="B5" s="33" t="s">
        <v>8</v>
      </c>
      <c r="C5" s="33" t="s">
        <v>20</v>
      </c>
      <c r="D5" s="33"/>
      <c r="E5" s="33"/>
      <c r="F5" s="33"/>
      <c r="G5" s="33"/>
      <c r="H5" s="33"/>
      <c r="I5" s="33" t="s">
        <v>21</v>
      </c>
    </row>
    <row r="6" ht="13.5" thickBot="1"/>
    <row r="7" spans="2:11" ht="21.75">
      <c r="B7" s="79" t="s">
        <v>4</v>
      </c>
      <c r="C7" s="81" t="s">
        <v>5</v>
      </c>
      <c r="D7" s="83" t="s">
        <v>6</v>
      </c>
      <c r="E7" s="84"/>
      <c r="F7" s="85"/>
      <c r="G7" s="86" t="s">
        <v>38</v>
      </c>
      <c r="H7" s="84"/>
      <c r="I7" s="87"/>
      <c r="J7" s="83" t="s">
        <v>7</v>
      </c>
      <c r="K7" s="85"/>
    </row>
    <row r="8" spans="2:12" ht="22.5" thickBot="1">
      <c r="B8" s="80"/>
      <c r="C8" s="82"/>
      <c r="D8" s="37" t="s">
        <v>45</v>
      </c>
      <c r="E8" s="38" t="s">
        <v>44</v>
      </c>
      <c r="F8" s="39" t="s">
        <v>43</v>
      </c>
      <c r="G8" s="40" t="s">
        <v>45</v>
      </c>
      <c r="H8" s="38" t="s">
        <v>44</v>
      </c>
      <c r="I8" s="41" t="s">
        <v>43</v>
      </c>
      <c r="J8" s="37" t="s">
        <v>42</v>
      </c>
      <c r="K8" s="41" t="s">
        <v>43</v>
      </c>
      <c r="L8" s="70"/>
    </row>
    <row r="9" spans="2:11" ht="15.75">
      <c r="B9" s="34">
        <v>1</v>
      </c>
      <c r="C9" s="8" t="s">
        <v>25</v>
      </c>
      <c r="D9" s="9">
        <v>35.011</v>
      </c>
      <c r="E9" s="10">
        <v>61.32</v>
      </c>
      <c r="F9" s="11"/>
      <c r="G9" s="12">
        <v>6.458</v>
      </c>
      <c r="H9" s="10">
        <v>24.12</v>
      </c>
      <c r="I9" s="13"/>
      <c r="J9" s="9"/>
      <c r="K9" s="14"/>
    </row>
    <row r="10" spans="2:11" ht="15.75">
      <c r="B10" s="35">
        <v>2</v>
      </c>
      <c r="C10" s="15" t="s">
        <v>10</v>
      </c>
      <c r="D10" s="16">
        <v>28.05</v>
      </c>
      <c r="E10" s="17">
        <v>36.234</v>
      </c>
      <c r="F10" s="18"/>
      <c r="G10" s="19">
        <v>12.45</v>
      </c>
      <c r="H10" s="17">
        <v>24.32</v>
      </c>
      <c r="I10" s="20"/>
      <c r="J10" s="9"/>
      <c r="K10" s="21"/>
    </row>
    <row r="11" spans="2:11" ht="15.75">
      <c r="B11" s="35">
        <v>3</v>
      </c>
      <c r="C11" s="15" t="s">
        <v>23</v>
      </c>
      <c r="D11" s="16">
        <v>45.123</v>
      </c>
      <c r="E11" s="17">
        <v>85.47</v>
      </c>
      <c r="F11" s="18"/>
      <c r="G11" s="19">
        <v>15.125</v>
      </c>
      <c r="H11" s="17">
        <v>39.45</v>
      </c>
      <c r="I11" s="20"/>
      <c r="J11" s="9"/>
      <c r="K11" s="21"/>
    </row>
    <row r="12" spans="2:11" ht="15.75">
      <c r="B12" s="35">
        <v>4</v>
      </c>
      <c r="C12" s="15" t="s">
        <v>11</v>
      </c>
      <c r="D12" s="16">
        <v>33.158</v>
      </c>
      <c r="E12" s="17">
        <v>49.547</v>
      </c>
      <c r="F12" s="18"/>
      <c r="G12" s="19">
        <v>7.078</v>
      </c>
      <c r="H12" s="17">
        <v>16.12</v>
      </c>
      <c r="I12" s="20"/>
      <c r="J12" s="9"/>
      <c r="K12" s="21"/>
    </row>
    <row r="13" spans="2:11" ht="15.75">
      <c r="B13" s="35">
        <v>5</v>
      </c>
      <c r="C13" s="15" t="s">
        <v>12</v>
      </c>
      <c r="D13" s="16">
        <v>39.47</v>
      </c>
      <c r="E13" s="17">
        <v>78.9</v>
      </c>
      <c r="F13" s="18"/>
      <c r="G13" s="19">
        <v>23.14</v>
      </c>
      <c r="H13" s="17">
        <v>34.158</v>
      </c>
      <c r="I13" s="20"/>
      <c r="J13" s="9"/>
      <c r="K13" s="21"/>
    </row>
    <row r="14" spans="2:11" ht="15.75">
      <c r="B14" s="35">
        <v>6</v>
      </c>
      <c r="C14" s="15" t="s">
        <v>24</v>
      </c>
      <c r="D14" s="16">
        <v>51.236</v>
      </c>
      <c r="E14" s="17">
        <v>69.147</v>
      </c>
      <c r="F14" s="18"/>
      <c r="G14" s="19">
        <v>18.047</v>
      </c>
      <c r="H14" s="17">
        <v>31.12</v>
      </c>
      <c r="I14" s="20"/>
      <c r="J14" s="9"/>
      <c r="K14" s="21"/>
    </row>
    <row r="15" spans="2:11" ht="15.75">
      <c r="B15" s="35">
        <v>7</v>
      </c>
      <c r="C15" s="15" t="s">
        <v>13</v>
      </c>
      <c r="D15" s="16">
        <v>21.2</v>
      </c>
      <c r="E15" s="17">
        <v>69.458</v>
      </c>
      <c r="F15" s="18"/>
      <c r="G15" s="19">
        <v>6.987</v>
      </c>
      <c r="H15" s="17">
        <v>25.8</v>
      </c>
      <c r="I15" s="20"/>
      <c r="J15" s="9"/>
      <c r="K15" s="21"/>
    </row>
    <row r="16" spans="2:11" ht="15.75">
      <c r="B16" s="35">
        <v>8</v>
      </c>
      <c r="C16" s="15" t="s">
        <v>14</v>
      </c>
      <c r="D16" s="16">
        <v>38.021</v>
      </c>
      <c r="E16" s="17">
        <v>87.45</v>
      </c>
      <c r="F16" s="18"/>
      <c r="G16" s="19">
        <v>34.45</v>
      </c>
      <c r="H16" s="17">
        <v>69.7</v>
      </c>
      <c r="I16" s="20"/>
      <c r="J16" s="9"/>
      <c r="K16" s="21"/>
    </row>
    <row r="17" spans="2:11" ht="15.75">
      <c r="B17" s="35">
        <v>9</v>
      </c>
      <c r="C17" s="15" t="s">
        <v>15</v>
      </c>
      <c r="D17" s="16">
        <v>62.02</v>
      </c>
      <c r="E17" s="17">
        <v>79.23</v>
      </c>
      <c r="F17" s="18"/>
      <c r="G17" s="19">
        <v>13.578</v>
      </c>
      <c r="H17" s="17">
        <v>32.14</v>
      </c>
      <c r="I17" s="20"/>
      <c r="J17" s="9"/>
      <c r="K17" s="21"/>
    </row>
    <row r="18" spans="2:11" ht="16.5" thickBot="1">
      <c r="B18" s="36">
        <v>10</v>
      </c>
      <c r="C18" s="22" t="s">
        <v>16</v>
      </c>
      <c r="D18" s="23">
        <v>38.14</v>
      </c>
      <c r="E18" s="24">
        <v>75.45</v>
      </c>
      <c r="F18" s="6"/>
      <c r="G18" s="25">
        <v>26.458</v>
      </c>
      <c r="H18" s="24">
        <v>87.65</v>
      </c>
      <c r="I18" s="7"/>
      <c r="J18" s="23"/>
      <c r="K18" s="26"/>
    </row>
    <row r="19" ht="13.5" thickBot="1"/>
    <row r="20" spans="2:12" ht="16.5" thickBot="1">
      <c r="B20" s="27" t="s">
        <v>17</v>
      </c>
      <c r="C20" s="28"/>
      <c r="D20" s="28"/>
      <c r="E20" s="71"/>
      <c r="F20" s="73"/>
      <c r="G20" s="28"/>
      <c r="H20" s="71"/>
      <c r="I20" s="75"/>
      <c r="J20" s="74"/>
      <c r="K20" s="29"/>
      <c r="L20" s="70"/>
    </row>
    <row r="22" ht="13.5" thickBot="1"/>
    <row r="23" spans="2:8" ht="18.75">
      <c r="B23" s="92" t="s">
        <v>4</v>
      </c>
      <c r="C23" s="94" t="s">
        <v>5</v>
      </c>
      <c r="D23" s="86" t="s">
        <v>9</v>
      </c>
      <c r="E23" s="96"/>
      <c r="F23" s="85"/>
      <c r="G23" s="88" t="s">
        <v>30</v>
      </c>
      <c r="H23" s="90" t="s">
        <v>41</v>
      </c>
    </row>
    <row r="24" spans="2:8" ht="19.5" thickBot="1">
      <c r="B24" s="93"/>
      <c r="C24" s="95"/>
      <c r="D24" s="42" t="s">
        <v>40</v>
      </c>
      <c r="E24" s="43" t="s">
        <v>39</v>
      </c>
      <c r="F24" s="44" t="s">
        <v>17</v>
      </c>
      <c r="G24" s="89"/>
      <c r="H24" s="91"/>
    </row>
    <row r="25" spans="2:9" ht="18.75">
      <c r="B25" s="34">
        <v>1</v>
      </c>
      <c r="C25" s="8" t="s">
        <v>25</v>
      </c>
      <c r="D25" s="45"/>
      <c r="E25" s="46"/>
      <c r="F25" s="51"/>
      <c r="G25" s="56">
        <v>890</v>
      </c>
      <c r="H25" s="69"/>
      <c r="I25" s="70"/>
    </row>
    <row r="26" spans="2:8" ht="18.75">
      <c r="B26" s="35">
        <v>2</v>
      </c>
      <c r="C26" s="15" t="s">
        <v>10</v>
      </c>
      <c r="D26" s="47"/>
      <c r="E26" s="48"/>
      <c r="F26" s="52"/>
      <c r="G26" s="57">
        <v>600</v>
      </c>
      <c r="H26" s="61"/>
    </row>
    <row r="27" spans="2:8" ht="18.75">
      <c r="B27" s="35">
        <v>3</v>
      </c>
      <c r="C27" s="15" t="s">
        <v>23</v>
      </c>
      <c r="D27" s="47"/>
      <c r="E27" s="48"/>
      <c r="F27" s="52"/>
      <c r="G27" s="57">
        <v>1250</v>
      </c>
      <c r="H27" s="60"/>
    </row>
    <row r="28" spans="2:8" ht="18.75">
      <c r="B28" s="35">
        <v>4</v>
      </c>
      <c r="C28" s="15" t="s">
        <v>11</v>
      </c>
      <c r="D28" s="47"/>
      <c r="E28" s="48"/>
      <c r="F28" s="52"/>
      <c r="G28" s="57">
        <v>700</v>
      </c>
      <c r="H28" s="60"/>
    </row>
    <row r="29" spans="2:8" ht="18.75">
      <c r="B29" s="35">
        <v>5</v>
      </c>
      <c r="C29" s="15" t="s">
        <v>12</v>
      </c>
      <c r="D29" s="47"/>
      <c r="E29" s="48"/>
      <c r="F29" s="52"/>
      <c r="G29" s="57">
        <v>1100</v>
      </c>
      <c r="H29" s="60"/>
    </row>
    <row r="30" spans="2:8" ht="18.75">
      <c r="B30" s="35">
        <v>6</v>
      </c>
      <c r="C30" s="15" t="s">
        <v>24</v>
      </c>
      <c r="D30" s="47"/>
      <c r="E30" s="48"/>
      <c r="F30" s="52"/>
      <c r="G30" s="57">
        <v>860</v>
      </c>
      <c r="H30" s="60"/>
    </row>
    <row r="31" spans="2:8" ht="18.75">
      <c r="B31" s="35">
        <v>7</v>
      </c>
      <c r="C31" s="15" t="s">
        <v>13</v>
      </c>
      <c r="D31" s="47"/>
      <c r="E31" s="48"/>
      <c r="F31" s="52"/>
      <c r="G31" s="57">
        <v>1200</v>
      </c>
      <c r="H31" s="60"/>
    </row>
    <row r="32" spans="2:8" ht="18.75">
      <c r="B32" s="35">
        <v>8</v>
      </c>
      <c r="C32" s="15" t="s">
        <v>14</v>
      </c>
      <c r="D32" s="47"/>
      <c r="E32" s="48"/>
      <c r="F32" s="52"/>
      <c r="G32" s="57">
        <v>1800</v>
      </c>
      <c r="H32" s="60"/>
    </row>
    <row r="33" spans="2:8" ht="18.75">
      <c r="B33" s="35">
        <v>9</v>
      </c>
      <c r="C33" s="15" t="s">
        <v>15</v>
      </c>
      <c r="D33" s="47"/>
      <c r="E33" s="48"/>
      <c r="F33" s="52"/>
      <c r="G33" s="57">
        <v>1000</v>
      </c>
      <c r="H33" s="62"/>
    </row>
    <row r="34" spans="2:8" ht="19.5" thickBot="1">
      <c r="B34" s="36">
        <v>10</v>
      </c>
      <c r="C34" s="22" t="s">
        <v>16</v>
      </c>
      <c r="D34" s="49"/>
      <c r="E34" s="50"/>
      <c r="F34" s="53"/>
      <c r="G34" s="58">
        <v>2500</v>
      </c>
      <c r="H34" s="63"/>
    </row>
    <row r="35" spans="2:6" ht="16.5" thickBot="1">
      <c r="B35" s="30"/>
      <c r="C35" s="31"/>
      <c r="D35" s="31"/>
      <c r="E35" s="31"/>
      <c r="F35" s="31"/>
    </row>
    <row r="36" spans="2:6" ht="16.5" thickBot="1">
      <c r="B36" s="27" t="s">
        <v>17</v>
      </c>
      <c r="C36" s="71"/>
      <c r="D36" s="72"/>
      <c r="E36" s="72"/>
      <c r="F36" s="32"/>
    </row>
    <row r="38" ht="12.75">
      <c r="A38" s="65"/>
    </row>
    <row r="39" ht="12.75">
      <c r="A39" s="65"/>
    </row>
    <row r="40" ht="12.75">
      <c r="B40" s="64"/>
    </row>
    <row r="41" ht="12.75">
      <c r="G41" s="97" t="s">
        <v>46</v>
      </c>
    </row>
    <row r="42" ht="12.75">
      <c r="G42" s="97" t="s">
        <v>47</v>
      </c>
    </row>
  </sheetData>
  <sheetProtection/>
  <mergeCells count="11">
    <mergeCell ref="G23:G24"/>
    <mergeCell ref="H23:H24"/>
    <mergeCell ref="B23:B24"/>
    <mergeCell ref="C23:C24"/>
    <mergeCell ref="D23:F23"/>
    <mergeCell ref="B2:K2"/>
    <mergeCell ref="B7:B8"/>
    <mergeCell ref="C7:C8"/>
    <mergeCell ref="D7:F7"/>
    <mergeCell ref="G7:I7"/>
    <mergeCell ref="J7:K7"/>
  </mergeCells>
  <conditionalFormatting sqref="H25:H34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&amp;CAutorem materiálu a všech jeho částí, není-li uvedeno jinak, je Ing. Kamila Kočová. Dostupné z Metodického portálu www.rvp.cz, ISSN: 1802–4785, financovaného z ESF a státního rozpočtu ČR. Provozováno Výzkumným ústavem pedagogickým v Praze.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0">
      <selection activeCell="G41" sqref="G41:G42"/>
    </sheetView>
  </sheetViews>
  <sheetFormatPr defaultColWidth="9.140625" defaultRowHeight="12.75"/>
  <cols>
    <col min="1" max="2" width="9.140625" style="1" customWidth="1"/>
    <col min="3" max="3" width="11.421875" style="1" customWidth="1"/>
    <col min="4" max="4" width="14.140625" style="1" customWidth="1"/>
    <col min="5" max="5" width="14.00390625" style="1" customWidth="1"/>
    <col min="6" max="6" width="16.7109375" style="1" customWidth="1"/>
    <col min="7" max="7" width="14.140625" style="1" customWidth="1"/>
    <col min="8" max="8" width="14.00390625" style="1" customWidth="1"/>
    <col min="9" max="9" width="16.140625" style="1" customWidth="1"/>
    <col min="10" max="10" width="9.140625" style="1" customWidth="1"/>
    <col min="11" max="11" width="17.140625" style="1" customWidth="1"/>
    <col min="12" max="16384" width="9.140625" style="1" customWidth="1"/>
  </cols>
  <sheetData>
    <row r="2" spans="2:11" ht="25.5">
      <c r="B2" s="77" t="s">
        <v>3</v>
      </c>
      <c r="C2" s="78"/>
      <c r="D2" s="78"/>
      <c r="E2" s="78"/>
      <c r="F2" s="78"/>
      <c r="G2" s="78"/>
      <c r="H2" s="78"/>
      <c r="I2" s="78"/>
      <c r="J2" s="78"/>
      <c r="K2" s="78"/>
    </row>
    <row r="5" spans="2:9" ht="23.25">
      <c r="B5" s="33" t="s">
        <v>8</v>
      </c>
      <c r="C5" s="33" t="s">
        <v>20</v>
      </c>
      <c r="D5" s="33"/>
      <c r="E5" s="33"/>
      <c r="F5" s="33"/>
      <c r="G5" s="33"/>
      <c r="H5" s="33"/>
      <c r="I5" s="33" t="s">
        <v>21</v>
      </c>
    </row>
    <row r="6" ht="13.5" thickBot="1"/>
    <row r="7" spans="2:11" ht="21.75">
      <c r="B7" s="79" t="s">
        <v>4</v>
      </c>
      <c r="C7" s="81" t="s">
        <v>5</v>
      </c>
      <c r="D7" s="83" t="s">
        <v>6</v>
      </c>
      <c r="E7" s="84"/>
      <c r="F7" s="85"/>
      <c r="G7" s="86" t="s">
        <v>22</v>
      </c>
      <c r="H7" s="84"/>
      <c r="I7" s="87"/>
      <c r="J7" s="83" t="s">
        <v>7</v>
      </c>
      <c r="K7" s="85"/>
    </row>
    <row r="8" spans="2:11" ht="22.5" thickBot="1">
      <c r="B8" s="80"/>
      <c r="C8" s="82"/>
      <c r="D8" s="37" t="s">
        <v>45</v>
      </c>
      <c r="E8" s="38" t="s">
        <v>44</v>
      </c>
      <c r="F8" s="39" t="s">
        <v>43</v>
      </c>
      <c r="G8" s="40" t="s">
        <v>45</v>
      </c>
      <c r="H8" s="38" t="s">
        <v>44</v>
      </c>
      <c r="I8" s="41" t="s">
        <v>43</v>
      </c>
      <c r="J8" s="37" t="s">
        <v>42</v>
      </c>
      <c r="K8" s="39" t="s">
        <v>43</v>
      </c>
    </row>
    <row r="9" spans="2:11" ht="15.75">
      <c r="B9" s="34">
        <v>1</v>
      </c>
      <c r="C9" s="8" t="s">
        <v>25</v>
      </c>
      <c r="D9" s="9">
        <v>35.011</v>
      </c>
      <c r="E9" s="10">
        <v>61.32</v>
      </c>
      <c r="F9" s="11">
        <f aca="true" t="shared" si="0" ref="F9:F18">E9-D9</f>
        <v>26.308999999999997</v>
      </c>
      <c r="G9" s="12">
        <v>6.458</v>
      </c>
      <c r="H9" s="10">
        <v>24.12</v>
      </c>
      <c r="I9" s="13">
        <f aca="true" t="shared" si="1" ref="I9:I18">H9-G9</f>
        <v>17.662</v>
      </c>
      <c r="J9" s="9">
        <f aca="true" t="shared" si="2" ref="J9:J18">RANK(K9,$K$9:$K$18,0)</f>
        <v>6</v>
      </c>
      <c r="K9" s="14">
        <f aca="true" t="shared" si="3" ref="K9:K18">F9+I9</f>
        <v>43.971</v>
      </c>
    </row>
    <row r="10" spans="2:11" ht="15.75">
      <c r="B10" s="35">
        <v>2</v>
      </c>
      <c r="C10" s="15" t="s">
        <v>10</v>
      </c>
      <c r="D10" s="16">
        <v>28.05</v>
      </c>
      <c r="E10" s="17">
        <v>36.234</v>
      </c>
      <c r="F10" s="18">
        <f t="shared" si="0"/>
        <v>8.184000000000001</v>
      </c>
      <c r="G10" s="19">
        <v>12.45</v>
      </c>
      <c r="H10" s="17">
        <v>24.32</v>
      </c>
      <c r="I10" s="20">
        <f t="shared" si="1"/>
        <v>11.870000000000001</v>
      </c>
      <c r="J10" s="9">
        <f t="shared" si="2"/>
        <v>10</v>
      </c>
      <c r="K10" s="21">
        <f t="shared" si="3"/>
        <v>20.054000000000002</v>
      </c>
    </row>
    <row r="11" spans="2:11" ht="15.75">
      <c r="B11" s="35">
        <v>3</v>
      </c>
      <c r="C11" s="15" t="s">
        <v>23</v>
      </c>
      <c r="D11" s="16">
        <v>45.123</v>
      </c>
      <c r="E11" s="17">
        <v>85.47</v>
      </c>
      <c r="F11" s="18">
        <f t="shared" si="0"/>
        <v>40.347</v>
      </c>
      <c r="G11" s="19">
        <v>15.125</v>
      </c>
      <c r="H11" s="17">
        <v>39.45</v>
      </c>
      <c r="I11" s="20">
        <f t="shared" si="1"/>
        <v>24.325000000000003</v>
      </c>
      <c r="J11" s="9">
        <f t="shared" si="2"/>
        <v>4</v>
      </c>
      <c r="K11" s="21">
        <f t="shared" si="3"/>
        <v>64.672</v>
      </c>
    </row>
    <row r="12" spans="2:11" ht="15.75">
      <c r="B12" s="35">
        <v>4</v>
      </c>
      <c r="C12" s="15" t="s">
        <v>11</v>
      </c>
      <c r="D12" s="16">
        <v>33.158</v>
      </c>
      <c r="E12" s="17">
        <v>49.547</v>
      </c>
      <c r="F12" s="18">
        <f t="shared" si="0"/>
        <v>16.388999999999996</v>
      </c>
      <c r="G12" s="19">
        <v>7.078</v>
      </c>
      <c r="H12" s="17">
        <v>16.12</v>
      </c>
      <c r="I12" s="20">
        <f t="shared" si="1"/>
        <v>9.042000000000002</v>
      </c>
      <c r="J12" s="9">
        <f t="shared" si="2"/>
        <v>9</v>
      </c>
      <c r="K12" s="21">
        <f t="shared" si="3"/>
        <v>25.430999999999997</v>
      </c>
    </row>
    <row r="13" spans="2:11" ht="15.75">
      <c r="B13" s="35">
        <v>5</v>
      </c>
      <c r="C13" s="15" t="s">
        <v>12</v>
      </c>
      <c r="D13" s="16">
        <v>39.47</v>
      </c>
      <c r="E13" s="17">
        <v>78.9</v>
      </c>
      <c r="F13" s="18">
        <f t="shared" si="0"/>
        <v>39.43000000000001</v>
      </c>
      <c r="G13" s="19">
        <v>23.14</v>
      </c>
      <c r="H13" s="17">
        <v>34.158</v>
      </c>
      <c r="I13" s="20">
        <f t="shared" si="1"/>
        <v>11.018</v>
      </c>
      <c r="J13" s="9">
        <f t="shared" si="2"/>
        <v>5</v>
      </c>
      <c r="K13" s="21">
        <f t="shared" si="3"/>
        <v>50.44800000000001</v>
      </c>
    </row>
    <row r="14" spans="2:11" ht="15.75">
      <c r="B14" s="35">
        <v>6</v>
      </c>
      <c r="C14" s="15" t="s">
        <v>24</v>
      </c>
      <c r="D14" s="16">
        <v>51.236</v>
      </c>
      <c r="E14" s="17">
        <v>71.147</v>
      </c>
      <c r="F14" s="18">
        <f t="shared" si="0"/>
        <v>19.91100000000001</v>
      </c>
      <c r="G14" s="19">
        <v>18.047</v>
      </c>
      <c r="H14" s="17">
        <v>34.12</v>
      </c>
      <c r="I14" s="20">
        <f t="shared" si="1"/>
        <v>16.072999999999997</v>
      </c>
      <c r="J14" s="9">
        <f t="shared" si="2"/>
        <v>7</v>
      </c>
      <c r="K14" s="21">
        <f t="shared" si="3"/>
        <v>35.98400000000001</v>
      </c>
    </row>
    <row r="15" spans="2:11" ht="15.75">
      <c r="B15" s="35">
        <v>7</v>
      </c>
      <c r="C15" s="15" t="s">
        <v>13</v>
      </c>
      <c r="D15" s="16">
        <v>21.2</v>
      </c>
      <c r="E15" s="17">
        <v>69.458</v>
      </c>
      <c r="F15" s="18">
        <f t="shared" si="0"/>
        <v>48.257999999999996</v>
      </c>
      <c r="G15" s="19">
        <v>6.987</v>
      </c>
      <c r="H15" s="17">
        <v>25.8</v>
      </c>
      <c r="I15" s="20">
        <f t="shared" si="1"/>
        <v>18.813000000000002</v>
      </c>
      <c r="J15" s="9">
        <f t="shared" si="2"/>
        <v>3</v>
      </c>
      <c r="K15" s="21">
        <f t="shared" si="3"/>
        <v>67.071</v>
      </c>
    </row>
    <row r="16" spans="2:11" ht="15.75">
      <c r="B16" s="35">
        <v>8</v>
      </c>
      <c r="C16" s="15" t="s">
        <v>14</v>
      </c>
      <c r="D16" s="16">
        <v>38.021</v>
      </c>
      <c r="E16" s="17">
        <v>87.45</v>
      </c>
      <c r="F16" s="18">
        <f t="shared" si="0"/>
        <v>49.429</v>
      </c>
      <c r="G16" s="19">
        <v>34.45</v>
      </c>
      <c r="H16" s="17">
        <v>69.7</v>
      </c>
      <c r="I16" s="20">
        <f t="shared" si="1"/>
        <v>35.25</v>
      </c>
      <c r="J16" s="9">
        <f t="shared" si="2"/>
        <v>2</v>
      </c>
      <c r="K16" s="21">
        <f t="shared" si="3"/>
        <v>84.679</v>
      </c>
    </row>
    <row r="17" spans="2:11" ht="15.75">
      <c r="B17" s="35">
        <v>9</v>
      </c>
      <c r="C17" s="15" t="s">
        <v>15</v>
      </c>
      <c r="D17" s="16">
        <v>62.02</v>
      </c>
      <c r="E17" s="17">
        <v>79.23</v>
      </c>
      <c r="F17" s="18">
        <f t="shared" si="0"/>
        <v>17.21</v>
      </c>
      <c r="G17" s="19">
        <v>13.578</v>
      </c>
      <c r="H17" s="17">
        <v>32.14</v>
      </c>
      <c r="I17" s="20">
        <f t="shared" si="1"/>
        <v>18.562</v>
      </c>
      <c r="J17" s="9">
        <f t="shared" si="2"/>
        <v>8</v>
      </c>
      <c r="K17" s="21">
        <f t="shared" si="3"/>
        <v>35.772000000000006</v>
      </c>
    </row>
    <row r="18" spans="2:11" ht="16.5" thickBot="1">
      <c r="B18" s="36">
        <v>10</v>
      </c>
      <c r="C18" s="22" t="s">
        <v>16</v>
      </c>
      <c r="D18" s="23">
        <v>38.14</v>
      </c>
      <c r="E18" s="24">
        <v>75.45</v>
      </c>
      <c r="F18" s="6">
        <f t="shared" si="0"/>
        <v>37.31</v>
      </c>
      <c r="G18" s="25">
        <v>26.458</v>
      </c>
      <c r="H18" s="24">
        <v>87.65</v>
      </c>
      <c r="I18" s="7">
        <f t="shared" si="1"/>
        <v>61.19200000000001</v>
      </c>
      <c r="J18" s="23">
        <f t="shared" si="2"/>
        <v>1</v>
      </c>
      <c r="K18" s="26">
        <f t="shared" si="3"/>
        <v>98.50200000000001</v>
      </c>
    </row>
    <row r="19" ht="13.5" thickBot="1"/>
    <row r="20" spans="2:11" ht="16.5" thickBot="1">
      <c r="B20" s="27" t="s">
        <v>17</v>
      </c>
      <c r="C20" s="28"/>
      <c r="D20" s="28"/>
      <c r="E20" s="71"/>
      <c r="F20" s="73">
        <f>SUM(F9:F18)</f>
        <v>302.777</v>
      </c>
      <c r="G20" s="28"/>
      <c r="H20" s="71"/>
      <c r="I20" s="73">
        <f>SUM(I9:I18)</f>
        <v>223.80700000000002</v>
      </c>
      <c r="J20" s="74"/>
      <c r="K20" s="67">
        <f>SUM(K9:K18)</f>
        <v>526.584</v>
      </c>
    </row>
    <row r="22" ht="13.5" thickBot="1"/>
    <row r="23" spans="2:9" ht="18.75">
      <c r="B23" s="92" t="s">
        <v>4</v>
      </c>
      <c r="C23" s="94" t="s">
        <v>5</v>
      </c>
      <c r="D23" s="86" t="s">
        <v>9</v>
      </c>
      <c r="E23" s="96"/>
      <c r="F23" s="85"/>
      <c r="G23" s="88" t="s">
        <v>30</v>
      </c>
      <c r="H23" s="90" t="s">
        <v>41</v>
      </c>
      <c r="I23" s="54"/>
    </row>
    <row r="24" spans="2:9" ht="19.5" thickBot="1">
      <c r="B24" s="93"/>
      <c r="C24" s="95"/>
      <c r="D24" s="42" t="s">
        <v>40</v>
      </c>
      <c r="E24" s="43" t="s">
        <v>39</v>
      </c>
      <c r="F24" s="44" t="s">
        <v>17</v>
      </c>
      <c r="G24" s="89"/>
      <c r="H24" s="91"/>
      <c r="I24" s="54"/>
    </row>
    <row r="25" spans="2:9" ht="19.5" thickBot="1">
      <c r="B25" s="34">
        <v>1</v>
      </c>
      <c r="C25" s="8" t="s">
        <v>25</v>
      </c>
      <c r="D25" s="45">
        <f>IF(K9&lt;80,K9*Sazebník!$E$6,K9*Sazebník!$E$9)</f>
        <v>835.449</v>
      </c>
      <c r="E25" s="46">
        <f>I9*Sazebník!$E$11</f>
        <v>194.28199999999998</v>
      </c>
      <c r="F25" s="51">
        <f aca="true" t="shared" si="4" ref="F25:F34">D25+E25</f>
        <v>1029.731</v>
      </c>
      <c r="G25" s="56">
        <v>890</v>
      </c>
      <c r="H25" s="59">
        <f aca="true" t="shared" si="5" ref="H25:H34">G25-F25</f>
        <v>-139.731</v>
      </c>
      <c r="I25" s="55"/>
    </row>
    <row r="26" spans="2:9" ht="19.5" thickBot="1">
      <c r="B26" s="35">
        <v>2</v>
      </c>
      <c r="C26" s="15" t="s">
        <v>10</v>
      </c>
      <c r="D26" s="47">
        <f>IF(K10&lt;80,K10*Sazebník!$E$6,K10*Sazebník!$E$9)</f>
        <v>381.02600000000007</v>
      </c>
      <c r="E26" s="48">
        <f>I10*Sazebník!$E$11</f>
        <v>130.57000000000002</v>
      </c>
      <c r="F26" s="52">
        <f t="shared" si="4"/>
        <v>511.5960000000001</v>
      </c>
      <c r="G26" s="57">
        <v>600</v>
      </c>
      <c r="H26" s="59">
        <f t="shared" si="5"/>
        <v>88.40399999999988</v>
      </c>
      <c r="I26" s="55"/>
    </row>
    <row r="27" spans="2:9" ht="19.5" thickBot="1">
      <c r="B27" s="35">
        <v>3</v>
      </c>
      <c r="C27" s="15" t="s">
        <v>23</v>
      </c>
      <c r="D27" s="47">
        <f>IF(K11&lt;80,K11*Sazebník!$E$6,K11*Sazebník!$E$9)</f>
        <v>1228.768</v>
      </c>
      <c r="E27" s="48">
        <f>I11*Sazebník!$E$11</f>
        <v>267.57500000000005</v>
      </c>
      <c r="F27" s="52">
        <f t="shared" si="4"/>
        <v>1496.343</v>
      </c>
      <c r="G27" s="57">
        <v>1250</v>
      </c>
      <c r="H27" s="59">
        <f t="shared" si="5"/>
        <v>-246.34300000000007</v>
      </c>
      <c r="I27" s="55"/>
    </row>
    <row r="28" spans="2:9" ht="19.5" thickBot="1">
      <c r="B28" s="35">
        <v>4</v>
      </c>
      <c r="C28" s="15" t="s">
        <v>11</v>
      </c>
      <c r="D28" s="47">
        <f>IF(K12&lt;80,K12*Sazebník!$E$6,K12*Sazebník!$E$9)</f>
        <v>483.18899999999996</v>
      </c>
      <c r="E28" s="48">
        <f>I12*Sazebník!$E$11</f>
        <v>99.46200000000002</v>
      </c>
      <c r="F28" s="52">
        <f t="shared" si="4"/>
        <v>582.651</v>
      </c>
      <c r="G28" s="57">
        <v>700</v>
      </c>
      <c r="H28" s="59">
        <f t="shared" si="5"/>
        <v>117.34900000000005</v>
      </c>
      <c r="I28" s="55"/>
    </row>
    <row r="29" spans="2:9" ht="19.5" thickBot="1">
      <c r="B29" s="35">
        <v>5</v>
      </c>
      <c r="C29" s="15" t="s">
        <v>12</v>
      </c>
      <c r="D29" s="47">
        <f>IF(K13&lt;80,K13*Sazebník!$E$6,K13*Sazebník!$E$9)</f>
        <v>958.5120000000002</v>
      </c>
      <c r="E29" s="48">
        <f>I13*Sazebník!$E$11</f>
        <v>121.19800000000001</v>
      </c>
      <c r="F29" s="52">
        <f t="shared" si="4"/>
        <v>1079.7100000000003</v>
      </c>
      <c r="G29" s="57">
        <v>1100</v>
      </c>
      <c r="H29" s="59">
        <f t="shared" si="5"/>
        <v>20.289999999999736</v>
      </c>
      <c r="I29" s="55"/>
    </row>
    <row r="30" spans="2:9" ht="19.5" thickBot="1">
      <c r="B30" s="35">
        <v>6</v>
      </c>
      <c r="C30" s="15" t="s">
        <v>24</v>
      </c>
      <c r="D30" s="47">
        <f>IF(K14&lt;80,K14*Sazebník!$E$6,K14*Sazebník!$E$9)</f>
        <v>683.6960000000001</v>
      </c>
      <c r="E30" s="48">
        <f>I14*Sazebník!$E$11</f>
        <v>176.80299999999997</v>
      </c>
      <c r="F30" s="52">
        <v>860</v>
      </c>
      <c r="G30" s="57">
        <v>860</v>
      </c>
      <c r="H30" s="59">
        <f t="shared" si="5"/>
        <v>0</v>
      </c>
      <c r="I30" s="55"/>
    </row>
    <row r="31" spans="2:9" ht="19.5" thickBot="1">
      <c r="B31" s="35">
        <v>7</v>
      </c>
      <c r="C31" s="15" t="s">
        <v>13</v>
      </c>
      <c r="D31" s="47">
        <f>IF(K15&lt;80,K15*Sazebník!$E$6,K15*Sazebník!$E$9)</f>
        <v>1274.349</v>
      </c>
      <c r="E31" s="48">
        <f>I15*Sazebník!$E$11</f>
        <v>206.94300000000004</v>
      </c>
      <c r="F31" s="52">
        <f t="shared" si="4"/>
        <v>1481.292</v>
      </c>
      <c r="G31" s="57">
        <v>1200</v>
      </c>
      <c r="H31" s="59">
        <f t="shared" si="5"/>
        <v>-281.2919999999999</v>
      </c>
      <c r="I31" s="55"/>
    </row>
    <row r="32" spans="2:9" ht="19.5" thickBot="1">
      <c r="B32" s="35">
        <v>8</v>
      </c>
      <c r="C32" s="15" t="s">
        <v>14</v>
      </c>
      <c r="D32" s="47">
        <f>IF(K16&lt;80,K16*Sazebník!$E$6,K16*Sazebník!$E$9)</f>
        <v>1354.864</v>
      </c>
      <c r="E32" s="48">
        <f>I16*Sazebník!$E$11</f>
        <v>387.75</v>
      </c>
      <c r="F32" s="52">
        <f t="shared" si="4"/>
        <v>1742.614</v>
      </c>
      <c r="G32" s="57">
        <v>1800</v>
      </c>
      <c r="H32" s="59">
        <f t="shared" si="5"/>
        <v>57.38599999999997</v>
      </c>
      <c r="I32" s="55"/>
    </row>
    <row r="33" spans="2:9" ht="19.5" thickBot="1">
      <c r="B33" s="35">
        <v>9</v>
      </c>
      <c r="C33" s="15" t="s">
        <v>15</v>
      </c>
      <c r="D33" s="47">
        <f>IF(K17&lt;80,K17*Sazebník!$E$6,K17*Sazebník!$E$9)</f>
        <v>679.6680000000001</v>
      </c>
      <c r="E33" s="48">
        <f>I17*Sazebník!$E$11</f>
        <v>204.18200000000002</v>
      </c>
      <c r="F33" s="52">
        <f t="shared" si="4"/>
        <v>883.8500000000001</v>
      </c>
      <c r="G33" s="57">
        <v>1000</v>
      </c>
      <c r="H33" s="59">
        <f t="shared" si="5"/>
        <v>116.14999999999986</v>
      </c>
      <c r="I33" s="55"/>
    </row>
    <row r="34" spans="2:9" ht="19.5" thickBot="1">
      <c r="B34" s="36">
        <v>10</v>
      </c>
      <c r="C34" s="22" t="s">
        <v>16</v>
      </c>
      <c r="D34" s="49">
        <f>IF(K18&lt;80,K18*Sazebník!$E$6,K18*Sazebník!$E$9)</f>
        <v>1576.0320000000002</v>
      </c>
      <c r="E34" s="50">
        <f>I18*Sazebník!$E$11</f>
        <v>673.1120000000001</v>
      </c>
      <c r="F34" s="53">
        <f t="shared" si="4"/>
        <v>2249.1440000000002</v>
      </c>
      <c r="G34" s="58">
        <v>2500</v>
      </c>
      <c r="H34" s="66">
        <f t="shared" si="5"/>
        <v>250.85599999999977</v>
      </c>
      <c r="I34" s="55"/>
    </row>
    <row r="35" spans="2:6" ht="16.5" thickBot="1">
      <c r="B35" s="30"/>
      <c r="C35" s="31"/>
      <c r="D35" s="31"/>
      <c r="E35" s="31"/>
      <c r="F35" s="31"/>
    </row>
    <row r="36" spans="2:6" ht="16.5" thickBot="1">
      <c r="B36" s="27" t="s">
        <v>17</v>
      </c>
      <c r="C36" s="71"/>
      <c r="D36" s="72">
        <f>SUM(D25:D34)</f>
        <v>9455.553</v>
      </c>
      <c r="E36" s="72">
        <f>SUM(E25:E34)</f>
        <v>2461.8770000000004</v>
      </c>
      <c r="F36" s="32">
        <f>SUM(F25:F34)</f>
        <v>11916.931</v>
      </c>
    </row>
    <row r="38" ht="12.75">
      <c r="A38" s="65"/>
    </row>
    <row r="39" ht="12.75">
      <c r="A39" s="65"/>
    </row>
    <row r="40" ht="12.75">
      <c r="B40" s="64"/>
    </row>
    <row r="41" ht="12.75">
      <c r="G41" s="97" t="s">
        <v>46</v>
      </c>
    </row>
    <row r="42" ht="12.75">
      <c r="G42" s="97" t="s">
        <v>47</v>
      </c>
    </row>
  </sheetData>
  <sheetProtection/>
  <mergeCells count="11">
    <mergeCell ref="B2:K2"/>
    <mergeCell ref="G7:I7"/>
    <mergeCell ref="J7:K7"/>
    <mergeCell ref="B7:B8"/>
    <mergeCell ref="C7:C8"/>
    <mergeCell ref="D7:F7"/>
    <mergeCell ref="G23:G24"/>
    <mergeCell ref="H23:H24"/>
    <mergeCell ref="B23:B24"/>
    <mergeCell ref="C23:C24"/>
    <mergeCell ref="D23:F23"/>
  </mergeCells>
  <conditionalFormatting sqref="H25:H34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printOptions/>
  <pageMargins left="0.1968503937007874" right="0" top="0.1968503937007874" bottom="0.1968503937007874" header="0.5118110236220472" footer="0"/>
  <pageSetup horizontalDpi="600" verticalDpi="600" orientation="landscape" paperSize="9" r:id="rId1"/>
  <headerFooter alignWithMargins="0">
    <oddFooter>&amp;CAutorem materiálu a všech jeho částí, není-li uvedeno jinak, je Ing. Kamila Kočová. Dostupné z Metodického portálu www.rvp.cz, ISSN: 1802–4785, financovaného z ESF a státního rozpočtu ČR. Provozováno Výzkumným ústavem pedagogickým v Praze.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šéf</dc:creator>
  <cp:keywords/>
  <dc:description>Autorem materiálu a všech jeho částí, není-li uvedeno jinak, je Kamila Kočová. Dostupné z Metodického portálu www.rvp.cz, ISSN: 1802-4785, financovaného z ESF a státního rozpočtu ČR. Provozováno Výzkumným ústavem pedagogickým v Praze.</dc:description>
  <cp:lastModifiedBy>Tereza Bížová</cp:lastModifiedBy>
  <cp:lastPrinted>2010-12-06T09:24:31Z</cp:lastPrinted>
  <dcterms:created xsi:type="dcterms:W3CDTF">2009-05-29T08:07:35Z</dcterms:created>
  <dcterms:modified xsi:type="dcterms:W3CDTF">2010-12-15T12:14:34Z</dcterms:modified>
  <cp:category/>
  <cp:version/>
  <cp:contentType/>
  <cp:contentStatus/>
</cp:coreProperties>
</file>